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KRIPSI\OLAH DATA\"/>
    </mc:Choice>
  </mc:AlternateContent>
  <xr:revisionPtr revIDLastSave="0" documentId="13_ncr:1_{DE2A43F6-9DEA-4663-B1E9-6A3F9CF4CA37}" xr6:coauthVersionLast="47" xr6:coauthVersionMax="47" xr10:uidLastSave="{00000000-0000-0000-0000-000000000000}"/>
  <bookViews>
    <workbookView xWindow="-108" yWindow="-108" windowWidth="23256" windowHeight="12576" activeTab="1" xr2:uid="{11240752-B68C-4539-9859-1A68C2A44505}"/>
  </bookViews>
  <sheets>
    <sheet name="Validasi" sheetId="1" r:id="rId1"/>
    <sheet name="Kepraktisan" sheetId="2" r:id="rId2"/>
  </sheets>
  <calcPr calcId="191029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25" i="2" l="1"/>
  <c r="AO19" i="2"/>
  <c r="AO14" i="2"/>
  <c r="AO8" i="2"/>
  <c r="AO2" i="2"/>
  <c r="AN25" i="2"/>
  <c r="AN19" i="2"/>
  <c r="AN14" i="2"/>
  <c r="AN8" i="2"/>
  <c r="AN2" i="2"/>
  <c r="AM4" i="2"/>
  <c r="AM5" i="2"/>
  <c r="AM6" i="2"/>
  <c r="AM7" i="2"/>
  <c r="AM9" i="2"/>
  <c r="AM10" i="2"/>
  <c r="AM11" i="2"/>
  <c r="AM12" i="2"/>
  <c r="AM13" i="2"/>
  <c r="AM15" i="2"/>
  <c r="AM16" i="2"/>
  <c r="AM17" i="2"/>
  <c r="AM18" i="2"/>
  <c r="AM20" i="2"/>
  <c r="AM21" i="2"/>
  <c r="AM22" i="2"/>
  <c r="AM23" i="2"/>
  <c r="AM24" i="2"/>
  <c r="AM26" i="2"/>
  <c r="AM27" i="2"/>
  <c r="AM28" i="2"/>
  <c r="AM3" i="2"/>
  <c r="I43" i="1"/>
  <c r="I35" i="1"/>
  <c r="I20" i="1"/>
  <c r="I12" i="1"/>
  <c r="I3" i="1"/>
  <c r="H43" i="1"/>
  <c r="H20" i="1"/>
  <c r="H3" i="1"/>
  <c r="G47" i="1"/>
  <c r="G44" i="1"/>
  <c r="G36" i="1"/>
  <c r="G29" i="1"/>
  <c r="G25" i="1"/>
  <c r="G21" i="1"/>
  <c r="G13" i="1"/>
  <c r="G8" i="1"/>
  <c r="G4" i="1"/>
  <c r="F6" i="1"/>
  <c r="F7" i="1"/>
  <c r="F9" i="1"/>
  <c r="F10" i="1"/>
  <c r="F11" i="1"/>
  <c r="F14" i="1"/>
  <c r="F15" i="1"/>
  <c r="F16" i="1"/>
  <c r="F17" i="1"/>
  <c r="F18" i="1"/>
  <c r="F19" i="1"/>
  <c r="F22" i="1"/>
  <c r="F23" i="1"/>
  <c r="F24" i="1"/>
  <c r="F26" i="1"/>
  <c r="F27" i="1"/>
  <c r="F28" i="1"/>
  <c r="F30" i="1"/>
  <c r="F31" i="1"/>
  <c r="F32" i="1"/>
  <c r="F33" i="1"/>
  <c r="F34" i="1"/>
  <c r="F37" i="1"/>
  <c r="F38" i="1"/>
  <c r="F39" i="1"/>
  <c r="F40" i="1"/>
  <c r="F41" i="1"/>
  <c r="F42" i="1"/>
  <c r="F45" i="1"/>
  <c r="F46" i="1"/>
  <c r="F48" i="1"/>
  <c r="F49" i="1"/>
  <c r="F50" i="1"/>
  <c r="F51" i="1"/>
  <c r="F5" i="1"/>
</calcChain>
</file>

<file path=xl/sharedStrings.xml><?xml version="1.0" encoding="utf-8"?>
<sst xmlns="http://schemas.openxmlformats.org/spreadsheetml/2006/main" count="91" uniqueCount="85">
  <si>
    <t>No</t>
  </si>
  <si>
    <t>Kesesuaian materi dengan KD</t>
  </si>
  <si>
    <t>kesesuaian indikator dengan pecapaian kompetensi dengan KD</t>
  </si>
  <si>
    <t>Kesesuaian materi ikatan dengan tujuan pembelajaran</t>
  </si>
  <si>
    <t>Kesesuaian materi dengan kurikulum 2013</t>
  </si>
  <si>
    <t>Kelayakan Isi</t>
  </si>
  <si>
    <t>Kesesuaian materi dengan kebutuhan peserta didik</t>
  </si>
  <si>
    <t>Mempermudah peserta didik dalam memahami materi</t>
  </si>
  <si>
    <t>ilustrasi sesuai materi dan komunikatif</t>
  </si>
  <si>
    <t>menuntut peserta didik untuk meningkatkan motivasi dalam membaca</t>
  </si>
  <si>
    <t>Literasi</t>
  </si>
  <si>
    <t>Menuntut dalam kegiatan literasi</t>
  </si>
  <si>
    <t>menjelaskan fenomena</t>
  </si>
  <si>
    <t>menafsirkan data dan bukti ilmiah</t>
  </si>
  <si>
    <t>menyimpulkan</t>
  </si>
  <si>
    <t>memecahkan masalah berdaasr bukti ilmiah</t>
  </si>
  <si>
    <t>Penyajian</t>
  </si>
  <si>
    <t>urutan sajian</t>
  </si>
  <si>
    <t>konsistensi sistem sajian</t>
  </si>
  <si>
    <t>keruntutan konsep</t>
  </si>
  <si>
    <t>keteraturan alinea</t>
  </si>
  <si>
    <t>interaksi (stimulus dan respons)</t>
  </si>
  <si>
    <t>menuntut dalam keterlibatan katif peserta didik</t>
  </si>
  <si>
    <t>kesesuaian karakteristik materi dengan kehidupan sehari hari</t>
  </si>
  <si>
    <t>memotivasi dan menumbuhkan rasa ingin tahu</t>
  </si>
  <si>
    <t>tata letak dan desain</t>
  </si>
  <si>
    <t>font, jenis, dan ukuran</t>
  </si>
  <si>
    <t>konsistensi pola</t>
  </si>
  <si>
    <t>tata letak harmonis</t>
  </si>
  <si>
    <t>hiasan tidak menganggu</t>
  </si>
  <si>
    <t>NoS</t>
  </si>
  <si>
    <t>kesesuaian dengan praktik pedagogik NoS</t>
  </si>
  <si>
    <t>bahan bacaan pada BR menumbuhkan minat literasi</t>
  </si>
  <si>
    <t>soal pada CSD dapat menjadi jembatan sub materi</t>
  </si>
  <si>
    <t>materi pada IL sesuai dg tingkat kognitif peserta didik</t>
  </si>
  <si>
    <t>Ilabs sudah mewadahi tuntutan kompetensi dasar</t>
  </si>
  <si>
    <t>tahap HS menuntur peserta didik untuk mengelola dan mengkomunikasikan data</t>
  </si>
  <si>
    <t>latihan soal pada MA menguji pemahaman peserta didik</t>
  </si>
  <si>
    <t>Kebahasaan</t>
  </si>
  <si>
    <t>Kesesuaian dg PEUBI</t>
  </si>
  <si>
    <t>ketepatan bahasa</t>
  </si>
  <si>
    <t>ketepatan ejaan</t>
  </si>
  <si>
    <t>Efektivitas dan efisiensi bahasa</t>
  </si>
  <si>
    <t>ketepatan struktur kalimat</t>
  </si>
  <si>
    <t>keefektifan kalimat</t>
  </si>
  <si>
    <t>kebakuan kalimat</t>
  </si>
  <si>
    <t>kejelasan informasi yang dusajikan</t>
  </si>
  <si>
    <t>Aspek yang dinilai</t>
  </si>
  <si>
    <t>Nilai</t>
  </si>
  <si>
    <t>V1</t>
  </si>
  <si>
    <t>V2</t>
  </si>
  <si>
    <t>V3</t>
  </si>
  <si>
    <t>warna dan tata letak memperjelas fungsi</t>
  </si>
  <si>
    <t>mengetahui aplikasi dalam kegiatan sehari-hari</t>
  </si>
  <si>
    <t>evaluasi dan penyelidikan ilmiah</t>
  </si>
  <si>
    <t>Nilai Total</t>
  </si>
  <si>
    <t>Skor</t>
  </si>
  <si>
    <t>Skor aspek</t>
  </si>
  <si>
    <t>Persentase</t>
  </si>
  <si>
    <t xml:space="preserve">Meningkatkan pengetahuan </t>
  </si>
  <si>
    <t>menambah wawasan dan pengalaman belajar</t>
  </si>
  <si>
    <t>tidak merasa terbebani</t>
  </si>
  <si>
    <t xml:space="preserve">termotivasi </t>
  </si>
  <si>
    <t>lebih aktif dalam pembelajaran</t>
  </si>
  <si>
    <t>mengaitkan materi dg kehidupan sehari-hari</t>
  </si>
  <si>
    <t>menyelesaikan permasalahan ilmiah</t>
  </si>
  <si>
    <t>merancang percobaan</t>
  </si>
  <si>
    <t>menginterpretasikan data</t>
  </si>
  <si>
    <t>mengkomunikasikan data</t>
  </si>
  <si>
    <t>gambar, video, animasi memberi kemudahan dalam memahami materi</t>
  </si>
  <si>
    <t>font, jenis, dan ukuran dalam modul sesuai</t>
  </si>
  <si>
    <t>unsur, ata letak, dan warna sesuai</t>
  </si>
  <si>
    <t>Bahan bacaan pada BR membangkitkan motivasi dan rasa ingin tahu</t>
  </si>
  <si>
    <t>pertanyaan pada tahap CSD dapat mengembangkan pemahaman</t>
  </si>
  <si>
    <t>fenomena dapat ditemui dalam kehidupan sehari-hari</t>
  </si>
  <si>
    <t>percobaan pada IL memperjelas konsep</t>
  </si>
  <si>
    <t>membantu dalam menerapkan ilmu kimia dikehidupan sehari-hari</t>
  </si>
  <si>
    <t>Bahasa</t>
  </si>
  <si>
    <t>Bahasa jelas dan mudah dipahami</t>
  </si>
  <si>
    <t>infformasi yang disajikan jelas</t>
  </si>
  <si>
    <t>kalimat sudah jelas</t>
  </si>
  <si>
    <t>Aspek/No</t>
  </si>
  <si>
    <t xml:space="preserve">Jumlah </t>
  </si>
  <si>
    <t>skor</t>
  </si>
  <si>
    <t>persentase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</si>
</sst>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3" fillId="0" borderId="1" xfId="0" applyFont="1" applyBorder="1"/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/>
    <xf numFmtId="0" fontId="4" fillId="0" borderId="0" xfId="0" applyFont="1"/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AFE7F-AB0C-4FCC-B4E9-A485FDA86CB6}">
  <dimension ref="A1:I51"/>
  <sheetViews>
    <sheetView topLeftCell="A28" workbookViewId="0">
      <selection activeCell="K7" sqref="K7"/>
    </sheetView>
  </sheetViews>
  <sheetFormatPr defaultRowHeight="14.4" x14ac:dyDescent="0.3"/>
  <cols>
    <col min="1" max="1" width="4.77734375" customWidth="1"/>
    <col min="2" max="2" width="71.5546875" customWidth="1"/>
    <col min="6" max="6" width="11.77734375" customWidth="1"/>
    <col min="8" max="8" width="17.5546875" customWidth="1"/>
    <col min="9" max="9" width="12.33203125" customWidth="1"/>
  </cols>
  <sheetData>
    <row r="1" spans="1:9" ht="15.6" customHeight="1" x14ac:dyDescent="0.3">
      <c r="A1" s="12" t="s">
        <v>0</v>
      </c>
      <c r="B1" s="12" t="s">
        <v>47</v>
      </c>
      <c r="C1" s="12" t="s">
        <v>48</v>
      </c>
      <c r="D1" s="12"/>
      <c r="E1" s="12"/>
      <c r="F1" s="12"/>
      <c r="G1" s="13" t="s">
        <v>56</v>
      </c>
      <c r="H1" s="13"/>
      <c r="I1" s="12" t="s">
        <v>58</v>
      </c>
    </row>
    <row r="2" spans="1:9" ht="15.6" customHeight="1" x14ac:dyDescent="0.3">
      <c r="A2" s="12"/>
      <c r="B2" s="12"/>
      <c r="C2" s="6" t="s">
        <v>49</v>
      </c>
      <c r="D2" s="6" t="s">
        <v>50</v>
      </c>
      <c r="E2" s="6" t="s">
        <v>51</v>
      </c>
      <c r="F2" s="6" t="s">
        <v>55</v>
      </c>
      <c r="G2" s="7" t="s">
        <v>56</v>
      </c>
      <c r="H2" s="8" t="s">
        <v>57</v>
      </c>
      <c r="I2" s="12"/>
    </row>
    <row r="3" spans="1:9" ht="15.6" x14ac:dyDescent="0.3">
      <c r="A3" s="11" t="s">
        <v>5</v>
      </c>
      <c r="B3" s="11"/>
      <c r="C3" s="1"/>
      <c r="D3" s="1"/>
      <c r="E3" s="1"/>
      <c r="F3" s="1"/>
      <c r="G3" s="1"/>
      <c r="H3" s="1">
        <f>(G4+G8)/2</f>
        <v>0.91111111111111109</v>
      </c>
      <c r="I3" s="9">
        <f>(H3*100)</f>
        <v>91.111111111111114</v>
      </c>
    </row>
    <row r="4" spans="1:9" ht="15.6" x14ac:dyDescent="0.3">
      <c r="A4" s="2">
        <v>1</v>
      </c>
      <c r="B4" s="2" t="s">
        <v>1</v>
      </c>
      <c r="C4" s="1"/>
      <c r="D4" s="1"/>
      <c r="E4" s="1"/>
      <c r="F4" s="1"/>
      <c r="G4" s="1">
        <f>(F5+F6+F7)/45</f>
        <v>0.93333333333333335</v>
      </c>
      <c r="H4" s="1"/>
      <c r="I4" s="2"/>
    </row>
    <row r="5" spans="1:9" ht="15.6" x14ac:dyDescent="0.3">
      <c r="A5" s="3"/>
      <c r="B5" s="3" t="s">
        <v>2</v>
      </c>
      <c r="C5" s="4">
        <v>5</v>
      </c>
      <c r="D5" s="4">
        <v>4</v>
      </c>
      <c r="E5" s="4">
        <v>5</v>
      </c>
      <c r="F5" s="5">
        <f>(SUM(C5:E5))</f>
        <v>14</v>
      </c>
      <c r="G5" s="1"/>
      <c r="H5" s="1"/>
      <c r="I5" s="2"/>
    </row>
    <row r="6" spans="1:9" ht="15.6" x14ac:dyDescent="0.3">
      <c r="A6" s="3"/>
      <c r="B6" s="3" t="s">
        <v>3</v>
      </c>
      <c r="C6" s="4">
        <v>5</v>
      </c>
      <c r="D6" s="4">
        <v>4</v>
      </c>
      <c r="E6" s="4">
        <v>5</v>
      </c>
      <c r="F6" s="5">
        <f t="shared" ref="F6:F51" si="0">(SUM(C6:E6))</f>
        <v>14</v>
      </c>
      <c r="G6" s="1"/>
      <c r="H6" s="1"/>
      <c r="I6" s="2"/>
    </row>
    <row r="7" spans="1:9" ht="15.6" x14ac:dyDescent="0.3">
      <c r="A7" s="3"/>
      <c r="B7" s="3" t="s">
        <v>4</v>
      </c>
      <c r="C7" s="4">
        <v>5</v>
      </c>
      <c r="D7" s="4">
        <v>4</v>
      </c>
      <c r="E7" s="4">
        <v>5</v>
      </c>
      <c r="F7" s="5">
        <f t="shared" si="0"/>
        <v>14</v>
      </c>
      <c r="G7" s="1"/>
      <c r="H7" s="1"/>
      <c r="I7" s="2"/>
    </row>
    <row r="8" spans="1:9" ht="15.6" x14ac:dyDescent="0.3">
      <c r="A8" s="2">
        <v>2</v>
      </c>
      <c r="B8" s="2" t="s">
        <v>6</v>
      </c>
      <c r="C8" s="4"/>
      <c r="D8" s="4"/>
      <c r="E8" s="4"/>
      <c r="F8" s="5"/>
      <c r="G8" s="1">
        <f>(F10+F9+F11)/45</f>
        <v>0.88888888888888884</v>
      </c>
      <c r="H8" s="1"/>
      <c r="I8" s="2"/>
    </row>
    <row r="9" spans="1:9" ht="15.6" x14ac:dyDescent="0.3">
      <c r="A9" s="3"/>
      <c r="B9" s="3" t="s">
        <v>7</v>
      </c>
      <c r="C9" s="4">
        <v>5</v>
      </c>
      <c r="D9" s="4">
        <v>4</v>
      </c>
      <c r="E9" s="4">
        <v>5</v>
      </c>
      <c r="F9" s="5">
        <f t="shared" si="0"/>
        <v>14</v>
      </c>
      <c r="G9" s="1"/>
      <c r="H9" s="1"/>
      <c r="I9" s="2"/>
    </row>
    <row r="10" spans="1:9" ht="15.6" x14ac:dyDescent="0.3">
      <c r="A10" s="3"/>
      <c r="B10" s="3" t="s">
        <v>8</v>
      </c>
      <c r="C10" s="4">
        <v>4</v>
      </c>
      <c r="D10" s="4">
        <v>4</v>
      </c>
      <c r="E10" s="4">
        <v>5</v>
      </c>
      <c r="F10" s="5">
        <f t="shared" si="0"/>
        <v>13</v>
      </c>
      <c r="G10" s="1"/>
      <c r="H10" s="1"/>
      <c r="I10" s="2"/>
    </row>
    <row r="11" spans="1:9" ht="15.6" x14ac:dyDescent="0.3">
      <c r="A11" s="3"/>
      <c r="B11" s="3" t="s">
        <v>9</v>
      </c>
      <c r="C11" s="4">
        <v>4</v>
      </c>
      <c r="D11" s="4">
        <v>4</v>
      </c>
      <c r="E11" s="4">
        <v>5</v>
      </c>
      <c r="F11" s="5">
        <f t="shared" si="0"/>
        <v>13</v>
      </c>
      <c r="G11" s="1"/>
      <c r="H11" s="1"/>
      <c r="I11" s="2"/>
    </row>
    <row r="12" spans="1:9" ht="15.6" x14ac:dyDescent="0.3">
      <c r="A12" s="11" t="s">
        <v>10</v>
      </c>
      <c r="B12" s="11"/>
      <c r="C12" s="4"/>
      <c r="D12" s="4"/>
      <c r="E12" s="4"/>
      <c r="F12" s="5"/>
      <c r="G12" s="1"/>
      <c r="H12" s="1">
        <v>0.87777799999999995</v>
      </c>
      <c r="I12" s="9">
        <f>(H12*100)</f>
        <v>87.777799999999999</v>
      </c>
    </row>
    <row r="13" spans="1:9" ht="15.6" x14ac:dyDescent="0.3">
      <c r="A13" s="2">
        <v>1</v>
      </c>
      <c r="B13" s="2" t="s">
        <v>11</v>
      </c>
      <c r="C13" s="4"/>
      <c r="D13" s="4"/>
      <c r="E13" s="4"/>
      <c r="F13" s="5"/>
      <c r="G13" s="1">
        <f>(F14+F15+F16+F17+F19+F18)/90</f>
        <v>0.87777777777777777</v>
      </c>
      <c r="H13" s="1"/>
      <c r="I13" s="2"/>
    </row>
    <row r="14" spans="1:9" ht="15.6" x14ac:dyDescent="0.3">
      <c r="A14" s="3"/>
      <c r="B14" s="3" t="s">
        <v>12</v>
      </c>
      <c r="C14" s="4">
        <v>4</v>
      </c>
      <c r="D14" s="4">
        <v>3</v>
      </c>
      <c r="E14" s="4">
        <v>5</v>
      </c>
      <c r="F14" s="5">
        <f t="shared" si="0"/>
        <v>12</v>
      </c>
      <c r="G14" s="1"/>
      <c r="H14" s="1"/>
      <c r="I14" s="2"/>
    </row>
    <row r="15" spans="1:9" ht="15.6" x14ac:dyDescent="0.3">
      <c r="A15" s="3"/>
      <c r="B15" s="3" t="s">
        <v>53</v>
      </c>
      <c r="C15" s="4">
        <v>5</v>
      </c>
      <c r="D15" s="4">
        <v>3</v>
      </c>
      <c r="E15" s="4">
        <v>5</v>
      </c>
      <c r="F15" s="5">
        <f t="shared" si="0"/>
        <v>13</v>
      </c>
      <c r="G15" s="1"/>
      <c r="H15" s="1"/>
      <c r="I15" s="2"/>
    </row>
    <row r="16" spans="1:9" ht="15.6" x14ac:dyDescent="0.3">
      <c r="A16" s="3"/>
      <c r="B16" s="3" t="s">
        <v>54</v>
      </c>
      <c r="C16" s="4">
        <v>4</v>
      </c>
      <c r="D16" s="4">
        <v>4</v>
      </c>
      <c r="E16" s="4">
        <v>5</v>
      </c>
      <c r="F16" s="5">
        <f t="shared" si="0"/>
        <v>13</v>
      </c>
      <c r="G16" s="1"/>
      <c r="H16" s="1"/>
      <c r="I16" s="2"/>
    </row>
    <row r="17" spans="1:9" ht="15.6" x14ac:dyDescent="0.3">
      <c r="A17" s="3"/>
      <c r="B17" s="3" t="s">
        <v>13</v>
      </c>
      <c r="C17" s="4">
        <v>5</v>
      </c>
      <c r="D17" s="4">
        <v>4</v>
      </c>
      <c r="E17" s="4">
        <v>5</v>
      </c>
      <c r="F17" s="5">
        <f t="shared" si="0"/>
        <v>14</v>
      </c>
      <c r="G17" s="1"/>
      <c r="H17" s="1"/>
      <c r="I17" s="2"/>
    </row>
    <row r="18" spans="1:9" ht="15.6" x14ac:dyDescent="0.3">
      <c r="A18" s="3"/>
      <c r="B18" s="3" t="s">
        <v>14</v>
      </c>
      <c r="C18" s="4">
        <v>5</v>
      </c>
      <c r="D18" s="4">
        <v>4</v>
      </c>
      <c r="E18" s="4">
        <v>5</v>
      </c>
      <c r="F18" s="5">
        <f t="shared" si="0"/>
        <v>14</v>
      </c>
      <c r="G18" s="1"/>
      <c r="H18" s="1"/>
      <c r="I18" s="2"/>
    </row>
    <row r="19" spans="1:9" ht="15.6" x14ac:dyDescent="0.3">
      <c r="A19" s="3"/>
      <c r="B19" s="3" t="s">
        <v>15</v>
      </c>
      <c r="C19" s="4">
        <v>4</v>
      </c>
      <c r="D19" s="4">
        <v>4</v>
      </c>
      <c r="E19" s="4">
        <v>5</v>
      </c>
      <c r="F19" s="5">
        <f t="shared" si="0"/>
        <v>13</v>
      </c>
      <c r="G19" s="1"/>
      <c r="H19" s="1"/>
      <c r="I19" s="2"/>
    </row>
    <row r="20" spans="1:9" ht="15.6" x14ac:dyDescent="0.3">
      <c r="A20" s="11" t="s">
        <v>16</v>
      </c>
      <c r="B20" s="11"/>
      <c r="C20" s="4"/>
      <c r="D20" s="4"/>
      <c r="E20" s="4"/>
      <c r="F20" s="5"/>
      <c r="G20" s="1"/>
      <c r="H20" s="1">
        <f>(G21+G25+G29)/3</f>
        <v>0.8933333333333332</v>
      </c>
      <c r="I20" s="9">
        <f>(H20*100)</f>
        <v>89.333333333333314</v>
      </c>
    </row>
    <row r="21" spans="1:9" ht="15.6" x14ac:dyDescent="0.3">
      <c r="A21" s="2">
        <v>1</v>
      </c>
      <c r="B21" s="2" t="s">
        <v>17</v>
      </c>
      <c r="C21" s="4"/>
      <c r="D21" s="4"/>
      <c r="E21" s="4"/>
      <c r="F21" s="5"/>
      <c r="G21" s="1">
        <f>(F22+F23+F24)/45</f>
        <v>0.88888888888888884</v>
      </c>
      <c r="H21" s="1"/>
      <c r="I21" s="2"/>
    </row>
    <row r="22" spans="1:9" ht="15.6" x14ac:dyDescent="0.3">
      <c r="A22" s="3"/>
      <c r="B22" s="3" t="s">
        <v>18</v>
      </c>
      <c r="C22" s="4">
        <v>5</v>
      </c>
      <c r="D22" s="4">
        <v>4</v>
      </c>
      <c r="E22" s="4">
        <v>5</v>
      </c>
      <c r="F22" s="5">
        <f t="shared" si="0"/>
        <v>14</v>
      </c>
      <c r="G22" s="1"/>
      <c r="H22" s="1"/>
      <c r="I22" s="2"/>
    </row>
    <row r="23" spans="1:9" ht="15.6" x14ac:dyDescent="0.3">
      <c r="A23" s="3"/>
      <c r="B23" s="3" t="s">
        <v>19</v>
      </c>
      <c r="C23" s="4">
        <v>4</v>
      </c>
      <c r="D23" s="4">
        <v>4</v>
      </c>
      <c r="E23" s="4">
        <v>5</v>
      </c>
      <c r="F23" s="5">
        <f t="shared" si="0"/>
        <v>13</v>
      </c>
      <c r="G23" s="1"/>
      <c r="H23" s="1"/>
      <c r="I23" s="2"/>
    </row>
    <row r="24" spans="1:9" ht="15.6" x14ac:dyDescent="0.3">
      <c r="A24" s="3"/>
      <c r="B24" s="3" t="s">
        <v>20</v>
      </c>
      <c r="C24" s="4">
        <v>4</v>
      </c>
      <c r="D24" s="4">
        <v>4</v>
      </c>
      <c r="E24" s="4">
        <v>5</v>
      </c>
      <c r="F24" s="5">
        <f t="shared" si="0"/>
        <v>13</v>
      </c>
      <c r="G24" s="1"/>
      <c r="H24" s="1"/>
      <c r="I24" s="2"/>
    </row>
    <row r="25" spans="1:9" ht="15.6" x14ac:dyDescent="0.3">
      <c r="A25" s="2">
        <v>2</v>
      </c>
      <c r="B25" s="2" t="s">
        <v>21</v>
      </c>
      <c r="C25" s="4"/>
      <c r="D25" s="4"/>
      <c r="E25" s="4"/>
      <c r="F25" s="5"/>
      <c r="G25" s="1">
        <f>(F26+F27+F28)/45</f>
        <v>0.91111111111111109</v>
      </c>
      <c r="H25" s="1"/>
      <c r="I25" s="2"/>
    </row>
    <row r="26" spans="1:9" ht="15.6" x14ac:dyDescent="0.3">
      <c r="A26" s="3"/>
      <c r="B26" s="3" t="s">
        <v>22</v>
      </c>
      <c r="C26" s="4">
        <v>5</v>
      </c>
      <c r="D26" s="4">
        <v>5</v>
      </c>
      <c r="E26" s="4">
        <v>5</v>
      </c>
      <c r="F26" s="5">
        <f t="shared" si="0"/>
        <v>15</v>
      </c>
      <c r="G26" s="1"/>
      <c r="H26" s="1"/>
      <c r="I26" s="2"/>
    </row>
    <row r="27" spans="1:9" ht="15.6" x14ac:dyDescent="0.3">
      <c r="A27" s="3"/>
      <c r="B27" s="3" t="s">
        <v>23</v>
      </c>
      <c r="C27" s="4">
        <v>4</v>
      </c>
      <c r="D27" s="4">
        <v>3</v>
      </c>
      <c r="E27" s="4">
        <v>5</v>
      </c>
      <c r="F27" s="5">
        <f t="shared" si="0"/>
        <v>12</v>
      </c>
      <c r="G27" s="1"/>
      <c r="H27" s="1"/>
      <c r="I27" s="2"/>
    </row>
    <row r="28" spans="1:9" ht="15.6" x14ac:dyDescent="0.3">
      <c r="A28" s="3"/>
      <c r="B28" s="3" t="s">
        <v>24</v>
      </c>
      <c r="C28" s="4">
        <v>5</v>
      </c>
      <c r="D28" s="4">
        <v>4</v>
      </c>
      <c r="E28" s="4">
        <v>5</v>
      </c>
      <c r="F28" s="5">
        <f t="shared" si="0"/>
        <v>14</v>
      </c>
      <c r="G28" s="1"/>
      <c r="H28" s="1"/>
      <c r="I28" s="2"/>
    </row>
    <row r="29" spans="1:9" ht="15.6" x14ac:dyDescent="0.3">
      <c r="A29" s="2">
        <v>3</v>
      </c>
      <c r="B29" s="2" t="s">
        <v>25</v>
      </c>
      <c r="C29" s="4"/>
      <c r="D29" s="4"/>
      <c r="E29" s="4"/>
      <c r="F29" s="5"/>
      <c r="G29" s="1">
        <f>(F30+F31+F32+F33+F34)/75</f>
        <v>0.88</v>
      </c>
      <c r="H29" s="1"/>
      <c r="I29" s="2"/>
    </row>
    <row r="30" spans="1:9" ht="15.6" x14ac:dyDescent="0.3">
      <c r="A30" s="3"/>
      <c r="B30" s="3" t="s">
        <v>26</v>
      </c>
      <c r="C30" s="4">
        <v>5</v>
      </c>
      <c r="D30" s="4">
        <v>5</v>
      </c>
      <c r="E30" s="4">
        <v>5</v>
      </c>
      <c r="F30" s="5">
        <f t="shared" si="0"/>
        <v>15</v>
      </c>
      <c r="G30" s="1"/>
      <c r="H30" s="1"/>
      <c r="I30" s="2"/>
    </row>
    <row r="31" spans="1:9" ht="15.6" x14ac:dyDescent="0.3">
      <c r="A31" s="3"/>
      <c r="B31" s="3" t="s">
        <v>27</v>
      </c>
      <c r="C31" s="4">
        <v>5</v>
      </c>
      <c r="D31" s="4">
        <v>4</v>
      </c>
      <c r="E31" s="4">
        <v>5</v>
      </c>
      <c r="F31" s="5">
        <f t="shared" si="0"/>
        <v>14</v>
      </c>
      <c r="G31" s="1"/>
      <c r="H31" s="1"/>
      <c r="I31" s="2"/>
    </row>
    <row r="32" spans="1:9" ht="15.6" x14ac:dyDescent="0.3">
      <c r="A32" s="3"/>
      <c r="B32" s="3" t="s">
        <v>28</v>
      </c>
      <c r="C32" s="4">
        <v>4</v>
      </c>
      <c r="D32" s="4">
        <v>4</v>
      </c>
      <c r="E32" s="4">
        <v>5</v>
      </c>
      <c r="F32" s="5">
        <f t="shared" si="0"/>
        <v>13</v>
      </c>
      <c r="G32" s="1"/>
      <c r="H32" s="1"/>
      <c r="I32" s="2"/>
    </row>
    <row r="33" spans="1:9" ht="15.6" x14ac:dyDescent="0.3">
      <c r="A33" s="3"/>
      <c r="B33" s="3" t="s">
        <v>29</v>
      </c>
      <c r="C33" s="4">
        <v>4</v>
      </c>
      <c r="D33" s="4">
        <v>4</v>
      </c>
      <c r="E33" s="4">
        <v>5</v>
      </c>
      <c r="F33" s="5">
        <f t="shared" si="0"/>
        <v>13</v>
      </c>
      <c r="G33" s="1"/>
      <c r="H33" s="1"/>
      <c r="I33" s="2"/>
    </row>
    <row r="34" spans="1:9" ht="15.6" x14ac:dyDescent="0.3">
      <c r="A34" s="3"/>
      <c r="B34" s="3" t="s">
        <v>52</v>
      </c>
      <c r="C34" s="4">
        <v>4</v>
      </c>
      <c r="D34" s="4">
        <v>4</v>
      </c>
      <c r="E34" s="4">
        <v>3</v>
      </c>
      <c r="F34" s="5">
        <f t="shared" si="0"/>
        <v>11</v>
      </c>
      <c r="G34" s="1"/>
      <c r="H34" s="1"/>
      <c r="I34" s="2"/>
    </row>
    <row r="35" spans="1:9" ht="15.6" x14ac:dyDescent="0.3">
      <c r="A35" s="11" t="s">
        <v>30</v>
      </c>
      <c r="B35" s="11"/>
      <c r="C35" s="4"/>
      <c r="D35" s="4"/>
      <c r="E35" s="4"/>
      <c r="F35" s="5"/>
      <c r="G35" s="1"/>
      <c r="H35" s="1">
        <v>0.88888900000000004</v>
      </c>
      <c r="I35" s="9">
        <f>(H35*100)</f>
        <v>88.888900000000007</v>
      </c>
    </row>
    <row r="36" spans="1:9" ht="15.6" x14ac:dyDescent="0.3">
      <c r="A36" s="2">
        <v>1</v>
      </c>
      <c r="B36" s="2" t="s">
        <v>31</v>
      </c>
      <c r="C36" s="4"/>
      <c r="D36" s="4"/>
      <c r="E36" s="4"/>
      <c r="F36" s="5"/>
      <c r="G36" s="1">
        <f>(F37+F38+F40+F39+F41+F42)/90</f>
        <v>0.88888888888888884</v>
      </c>
      <c r="H36" s="1"/>
      <c r="I36" s="2"/>
    </row>
    <row r="37" spans="1:9" ht="15.6" x14ac:dyDescent="0.3">
      <c r="A37" s="3"/>
      <c r="B37" s="3" t="s">
        <v>32</v>
      </c>
      <c r="C37" s="4">
        <v>5</v>
      </c>
      <c r="D37" s="4">
        <v>4</v>
      </c>
      <c r="E37" s="4">
        <v>3</v>
      </c>
      <c r="F37" s="5">
        <f t="shared" si="0"/>
        <v>12</v>
      </c>
      <c r="G37" s="1"/>
      <c r="H37" s="1"/>
      <c r="I37" s="2"/>
    </row>
    <row r="38" spans="1:9" ht="15.6" x14ac:dyDescent="0.3">
      <c r="A38" s="3"/>
      <c r="B38" s="3" t="s">
        <v>33</v>
      </c>
      <c r="C38" s="4">
        <v>5</v>
      </c>
      <c r="D38" s="4">
        <v>4</v>
      </c>
      <c r="E38" s="4">
        <v>5</v>
      </c>
      <c r="F38" s="5">
        <f t="shared" si="0"/>
        <v>14</v>
      </c>
      <c r="G38" s="1"/>
      <c r="H38" s="1"/>
      <c r="I38" s="2"/>
    </row>
    <row r="39" spans="1:9" ht="15.6" x14ac:dyDescent="0.3">
      <c r="A39" s="3"/>
      <c r="B39" s="3" t="s">
        <v>34</v>
      </c>
      <c r="C39" s="4">
        <v>4</v>
      </c>
      <c r="D39" s="4">
        <v>4</v>
      </c>
      <c r="E39" s="4">
        <v>5</v>
      </c>
      <c r="F39" s="5">
        <f t="shared" si="0"/>
        <v>13</v>
      </c>
      <c r="G39" s="1"/>
      <c r="H39" s="1"/>
      <c r="I39" s="2"/>
    </row>
    <row r="40" spans="1:9" ht="15.6" x14ac:dyDescent="0.3">
      <c r="A40" s="3"/>
      <c r="B40" s="3" t="s">
        <v>35</v>
      </c>
      <c r="C40" s="4">
        <v>5</v>
      </c>
      <c r="D40" s="4">
        <v>4</v>
      </c>
      <c r="E40" s="4">
        <v>5</v>
      </c>
      <c r="F40" s="5">
        <f t="shared" si="0"/>
        <v>14</v>
      </c>
      <c r="G40" s="1"/>
      <c r="H40" s="1"/>
      <c r="I40" s="2"/>
    </row>
    <row r="41" spans="1:9" ht="15.6" x14ac:dyDescent="0.3">
      <c r="A41" s="3"/>
      <c r="B41" s="3" t="s">
        <v>36</v>
      </c>
      <c r="C41" s="4">
        <v>4</v>
      </c>
      <c r="D41" s="4">
        <v>4</v>
      </c>
      <c r="E41" s="4">
        <v>5</v>
      </c>
      <c r="F41" s="5">
        <f t="shared" si="0"/>
        <v>13</v>
      </c>
      <c r="G41" s="1"/>
      <c r="H41" s="1"/>
      <c r="I41" s="2"/>
    </row>
    <row r="42" spans="1:9" ht="15.6" x14ac:dyDescent="0.3">
      <c r="A42" s="3"/>
      <c r="B42" s="3" t="s">
        <v>37</v>
      </c>
      <c r="C42" s="4">
        <v>5</v>
      </c>
      <c r="D42" s="4">
        <v>4</v>
      </c>
      <c r="E42" s="4">
        <v>5</v>
      </c>
      <c r="F42" s="5">
        <f t="shared" si="0"/>
        <v>14</v>
      </c>
      <c r="G42" s="1"/>
      <c r="H42" s="1"/>
      <c r="I42" s="2"/>
    </row>
    <row r="43" spans="1:9" ht="15.6" x14ac:dyDescent="0.3">
      <c r="A43" s="11" t="s">
        <v>38</v>
      </c>
      <c r="B43" s="11"/>
      <c r="C43" s="4"/>
      <c r="D43" s="4"/>
      <c r="E43" s="4"/>
      <c r="F43" s="5"/>
      <c r="G43" s="1"/>
      <c r="H43" s="1">
        <f>(G44+G47)/2</f>
        <v>0.83333333333333337</v>
      </c>
      <c r="I43" s="9">
        <f>(H43*100)</f>
        <v>83.333333333333343</v>
      </c>
    </row>
    <row r="44" spans="1:9" ht="15.6" x14ac:dyDescent="0.3">
      <c r="A44" s="2">
        <v>1</v>
      </c>
      <c r="B44" s="2" t="s">
        <v>39</v>
      </c>
      <c r="C44" s="4"/>
      <c r="D44" s="4"/>
      <c r="E44" s="4"/>
      <c r="F44" s="5"/>
      <c r="G44" s="1">
        <f>(F45+F46)/30</f>
        <v>0.83333333333333337</v>
      </c>
      <c r="H44" s="1"/>
      <c r="I44" s="2"/>
    </row>
    <row r="45" spans="1:9" ht="15.6" x14ac:dyDescent="0.3">
      <c r="A45" s="3"/>
      <c r="B45" s="3" t="s">
        <v>40</v>
      </c>
      <c r="C45" s="4">
        <v>4</v>
      </c>
      <c r="D45" s="4">
        <v>4</v>
      </c>
      <c r="E45" s="4">
        <v>5</v>
      </c>
      <c r="F45" s="5">
        <f t="shared" si="0"/>
        <v>13</v>
      </c>
      <c r="G45" s="1"/>
      <c r="H45" s="1"/>
      <c r="I45" s="1"/>
    </row>
    <row r="46" spans="1:9" ht="15.6" x14ac:dyDescent="0.3">
      <c r="A46" s="3"/>
      <c r="B46" s="3" t="s">
        <v>41</v>
      </c>
      <c r="C46" s="4">
        <v>4</v>
      </c>
      <c r="D46" s="4">
        <v>5</v>
      </c>
      <c r="E46" s="4">
        <v>3</v>
      </c>
      <c r="F46" s="5">
        <f t="shared" si="0"/>
        <v>12</v>
      </c>
      <c r="G46" s="1"/>
      <c r="H46" s="1"/>
      <c r="I46" s="1"/>
    </row>
    <row r="47" spans="1:9" ht="15.6" x14ac:dyDescent="0.3">
      <c r="A47" s="2">
        <v>2</v>
      </c>
      <c r="B47" s="2" t="s">
        <v>42</v>
      </c>
      <c r="C47" s="4"/>
      <c r="D47" s="4"/>
      <c r="E47" s="4"/>
      <c r="F47" s="5"/>
      <c r="G47" s="1">
        <f>(F48+F49+F50+F51)/60</f>
        <v>0.83333333333333337</v>
      </c>
      <c r="H47" s="1"/>
      <c r="I47" s="1"/>
    </row>
    <row r="48" spans="1:9" ht="15.6" x14ac:dyDescent="0.3">
      <c r="A48" s="3"/>
      <c r="B48" s="3" t="s">
        <v>43</v>
      </c>
      <c r="C48" s="4">
        <v>4</v>
      </c>
      <c r="D48" s="4">
        <v>4</v>
      </c>
      <c r="E48" s="4">
        <v>4</v>
      </c>
      <c r="F48" s="5">
        <f t="shared" si="0"/>
        <v>12</v>
      </c>
      <c r="G48" s="1"/>
      <c r="H48" s="1"/>
      <c r="I48" s="1"/>
    </row>
    <row r="49" spans="1:9" ht="15.6" x14ac:dyDescent="0.3">
      <c r="A49" s="3"/>
      <c r="B49" s="3" t="s">
        <v>44</v>
      </c>
      <c r="C49" s="4">
        <v>4</v>
      </c>
      <c r="D49" s="4">
        <v>5</v>
      </c>
      <c r="E49" s="4">
        <v>3</v>
      </c>
      <c r="F49" s="5">
        <f t="shared" si="0"/>
        <v>12</v>
      </c>
      <c r="G49" s="1"/>
      <c r="H49" s="1"/>
      <c r="I49" s="1"/>
    </row>
    <row r="50" spans="1:9" ht="15.6" x14ac:dyDescent="0.3">
      <c r="A50" s="3"/>
      <c r="B50" s="3" t="s">
        <v>45</v>
      </c>
      <c r="C50" s="4">
        <v>4</v>
      </c>
      <c r="D50" s="4">
        <v>5</v>
      </c>
      <c r="E50" s="4">
        <v>3</v>
      </c>
      <c r="F50" s="5">
        <f t="shared" si="0"/>
        <v>12</v>
      </c>
      <c r="G50" s="1"/>
      <c r="H50" s="1"/>
      <c r="I50" s="1"/>
    </row>
    <row r="51" spans="1:9" ht="15.6" x14ac:dyDescent="0.3">
      <c r="A51" s="3"/>
      <c r="B51" s="3" t="s">
        <v>46</v>
      </c>
      <c r="C51" s="4">
        <v>5</v>
      </c>
      <c r="D51" s="4">
        <v>4</v>
      </c>
      <c r="E51" s="4">
        <v>5</v>
      </c>
      <c r="F51" s="5">
        <f t="shared" si="0"/>
        <v>14</v>
      </c>
      <c r="G51" s="1"/>
      <c r="H51" s="1"/>
      <c r="I51" s="1"/>
    </row>
  </sheetData>
  <mergeCells count="10">
    <mergeCell ref="C1:F1"/>
    <mergeCell ref="G1:H1"/>
    <mergeCell ref="I1:I2"/>
    <mergeCell ref="A12:B12"/>
    <mergeCell ref="A3:B3"/>
    <mergeCell ref="A20:B20"/>
    <mergeCell ref="A35:B35"/>
    <mergeCell ref="A43:B43"/>
    <mergeCell ref="B1:B2"/>
    <mergeCell ref="A1:A2"/>
  </mergeCell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32B24-0931-47ED-8A49-304BF6B0F539}">
  <dimension ref="A1:AO28"/>
  <sheetViews>
    <sheetView tabSelected="1" zoomScale="90" zoomScaleNormal="90" workbookViewId="0">
      <selection activeCell="B21" sqref="B21:B23"/>
    </sheetView>
  </sheetViews>
  <sheetFormatPr defaultRowHeight="14.4" x14ac:dyDescent="0.3"/>
  <cols>
    <col min="1" max="1" width="6.44140625" customWidth="1"/>
    <col min="2" max="2" width="62" customWidth="1"/>
    <col min="3" max="10" width="2.21875" bestFit="1" customWidth="1"/>
    <col min="11" max="11" width="2" customWidth="1"/>
    <col min="12" max="38" width="3.33203125" bestFit="1" customWidth="1"/>
    <col min="41" max="41" width="10.33203125" bestFit="1" customWidth="1"/>
  </cols>
  <sheetData>
    <row r="1" spans="1:41" ht="15.6" x14ac:dyDescent="0.3">
      <c r="A1" s="14" t="s">
        <v>81</v>
      </c>
      <c r="B1" s="14"/>
      <c r="C1" s="10">
        <v>1</v>
      </c>
      <c r="D1" s="10">
        <v>2</v>
      </c>
      <c r="E1" s="10">
        <v>3</v>
      </c>
      <c r="F1" s="10">
        <v>4</v>
      </c>
      <c r="G1" s="10">
        <v>5</v>
      </c>
      <c r="H1" s="10">
        <v>6</v>
      </c>
      <c r="I1" s="10">
        <v>7</v>
      </c>
      <c r="J1" s="10">
        <v>8</v>
      </c>
      <c r="K1" s="10">
        <v>9</v>
      </c>
      <c r="L1" s="10">
        <v>10</v>
      </c>
      <c r="M1" s="10">
        <v>11</v>
      </c>
      <c r="N1" s="10">
        <v>12</v>
      </c>
      <c r="O1" s="10">
        <v>13</v>
      </c>
      <c r="P1" s="10">
        <v>14</v>
      </c>
      <c r="Q1" s="10">
        <v>15</v>
      </c>
      <c r="R1" s="10">
        <v>16</v>
      </c>
      <c r="S1" s="10">
        <v>17</v>
      </c>
      <c r="T1" s="10">
        <v>18</v>
      </c>
      <c r="U1" s="10">
        <v>19</v>
      </c>
      <c r="V1" s="10">
        <v>20</v>
      </c>
      <c r="W1" s="10">
        <v>21</v>
      </c>
      <c r="X1" s="10">
        <v>22</v>
      </c>
      <c r="Y1" s="10">
        <v>23</v>
      </c>
      <c r="Z1" s="10">
        <v>24</v>
      </c>
      <c r="AA1" s="10">
        <v>25</v>
      </c>
      <c r="AB1" s="10">
        <v>26</v>
      </c>
      <c r="AC1" s="10">
        <v>27</v>
      </c>
      <c r="AD1" s="10">
        <v>28</v>
      </c>
      <c r="AE1" s="10">
        <v>29</v>
      </c>
      <c r="AF1" s="10">
        <v>30</v>
      </c>
      <c r="AG1" s="10">
        <v>31</v>
      </c>
      <c r="AH1" s="10">
        <v>32</v>
      </c>
      <c r="AI1" s="10">
        <v>33</v>
      </c>
      <c r="AJ1" s="10">
        <v>34</v>
      </c>
      <c r="AK1" s="10">
        <v>35</v>
      </c>
      <c r="AL1" s="10">
        <v>36</v>
      </c>
      <c r="AM1" s="10" t="s">
        <v>82</v>
      </c>
      <c r="AN1" s="10" t="s">
        <v>83</v>
      </c>
      <c r="AO1" s="10" t="s">
        <v>84</v>
      </c>
    </row>
    <row r="2" spans="1:41" ht="15.6" x14ac:dyDescent="0.3">
      <c r="A2" s="15" t="s">
        <v>5</v>
      </c>
      <c r="B2" s="15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>
        <f>(AM3+AM4+AM5+AM6+AM7)</f>
        <v>145</v>
      </c>
      <c r="AO2">
        <f>(145/180)*100</f>
        <v>80.555555555555557</v>
      </c>
    </row>
    <row r="3" spans="1:41" ht="15.6" x14ac:dyDescent="0.3">
      <c r="A3" s="10">
        <v>1</v>
      </c>
      <c r="B3" s="10" t="s">
        <v>59</v>
      </c>
      <c r="C3" s="10">
        <v>1</v>
      </c>
      <c r="D3" s="10">
        <v>1</v>
      </c>
      <c r="E3" s="10">
        <v>1</v>
      </c>
      <c r="F3" s="10">
        <v>1</v>
      </c>
      <c r="G3" s="10">
        <v>1</v>
      </c>
      <c r="H3" s="10">
        <v>1</v>
      </c>
      <c r="I3" s="10">
        <v>1</v>
      </c>
      <c r="J3" s="10">
        <v>1</v>
      </c>
      <c r="K3" s="10">
        <v>1</v>
      </c>
      <c r="L3" s="10">
        <v>1</v>
      </c>
      <c r="M3" s="10">
        <v>1</v>
      </c>
      <c r="N3" s="10">
        <v>1</v>
      </c>
      <c r="O3" s="10">
        <v>1</v>
      </c>
      <c r="P3" s="10">
        <v>1</v>
      </c>
      <c r="Q3" s="10">
        <v>1</v>
      </c>
      <c r="R3" s="10">
        <v>1</v>
      </c>
      <c r="S3" s="10">
        <v>1</v>
      </c>
      <c r="T3" s="10">
        <v>1</v>
      </c>
      <c r="U3" s="10">
        <v>1</v>
      </c>
      <c r="V3" s="10">
        <v>1</v>
      </c>
      <c r="W3" s="10">
        <v>1</v>
      </c>
      <c r="X3" s="10">
        <v>1</v>
      </c>
      <c r="Y3" s="10">
        <v>1</v>
      </c>
      <c r="Z3" s="10">
        <v>1</v>
      </c>
      <c r="AA3" s="10">
        <v>1</v>
      </c>
      <c r="AB3" s="10">
        <v>1</v>
      </c>
      <c r="AC3" s="10">
        <v>1</v>
      </c>
      <c r="AD3" s="10">
        <v>1</v>
      </c>
      <c r="AE3" s="10">
        <v>1</v>
      </c>
      <c r="AF3" s="10">
        <v>1</v>
      </c>
      <c r="AG3" s="10">
        <v>1</v>
      </c>
      <c r="AH3" s="10">
        <v>1</v>
      </c>
      <c r="AI3" s="10">
        <v>0</v>
      </c>
      <c r="AJ3" s="10">
        <v>0</v>
      </c>
      <c r="AK3" s="10">
        <v>0</v>
      </c>
      <c r="AL3" s="10">
        <v>1</v>
      </c>
      <c r="AM3" s="10">
        <f>SUM(C3:AL3)</f>
        <v>33</v>
      </c>
      <c r="AN3" s="10"/>
    </row>
    <row r="4" spans="1:41" ht="15.6" x14ac:dyDescent="0.3">
      <c r="A4" s="10">
        <v>2</v>
      </c>
      <c r="B4" s="10" t="s">
        <v>60</v>
      </c>
      <c r="C4" s="10">
        <v>1</v>
      </c>
      <c r="D4" s="10">
        <v>1</v>
      </c>
      <c r="E4" s="10">
        <v>1</v>
      </c>
      <c r="F4" s="10">
        <v>1</v>
      </c>
      <c r="G4" s="10">
        <v>1</v>
      </c>
      <c r="H4" s="10">
        <v>1</v>
      </c>
      <c r="I4" s="10">
        <v>1</v>
      </c>
      <c r="J4" s="10">
        <v>1</v>
      </c>
      <c r="K4" s="10">
        <v>1</v>
      </c>
      <c r="L4" s="10">
        <v>1</v>
      </c>
      <c r="M4" s="10">
        <v>1</v>
      </c>
      <c r="N4" s="10">
        <v>1</v>
      </c>
      <c r="O4" s="10">
        <v>1</v>
      </c>
      <c r="P4" s="10">
        <v>1</v>
      </c>
      <c r="Q4" s="10">
        <v>1</v>
      </c>
      <c r="R4" s="10">
        <v>1</v>
      </c>
      <c r="S4" s="10">
        <v>1</v>
      </c>
      <c r="T4" s="10">
        <v>1</v>
      </c>
      <c r="U4" s="10">
        <v>1</v>
      </c>
      <c r="V4" s="10">
        <v>1</v>
      </c>
      <c r="W4" s="10">
        <v>1</v>
      </c>
      <c r="X4" s="10">
        <v>1</v>
      </c>
      <c r="Y4" s="10">
        <v>1</v>
      </c>
      <c r="Z4" s="10">
        <v>1</v>
      </c>
      <c r="AA4" s="10">
        <v>1</v>
      </c>
      <c r="AB4" s="10">
        <v>1</v>
      </c>
      <c r="AC4" s="10">
        <v>1</v>
      </c>
      <c r="AD4" s="10">
        <v>1</v>
      </c>
      <c r="AE4" s="10">
        <v>1</v>
      </c>
      <c r="AF4" s="10">
        <v>1</v>
      </c>
      <c r="AG4" s="10">
        <v>1</v>
      </c>
      <c r="AH4" s="10">
        <v>1</v>
      </c>
      <c r="AI4" s="10">
        <v>0</v>
      </c>
      <c r="AJ4" s="10">
        <v>1</v>
      </c>
      <c r="AK4" s="10">
        <v>1</v>
      </c>
      <c r="AL4" s="10">
        <v>0</v>
      </c>
      <c r="AM4" s="10">
        <f t="shared" ref="AM4:AM28" si="0">SUM(C4:AL4)</f>
        <v>34</v>
      </c>
      <c r="AN4" s="10"/>
    </row>
    <row r="5" spans="1:41" ht="15.6" x14ac:dyDescent="0.3">
      <c r="A5" s="10">
        <v>3</v>
      </c>
      <c r="B5" s="10" t="s">
        <v>61</v>
      </c>
      <c r="C5" s="10">
        <v>1</v>
      </c>
      <c r="D5" s="10">
        <v>1</v>
      </c>
      <c r="E5" s="10">
        <v>1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1</v>
      </c>
      <c r="N5" s="10">
        <v>0</v>
      </c>
      <c r="O5" s="10">
        <v>1</v>
      </c>
      <c r="P5" s="10">
        <v>0</v>
      </c>
      <c r="Q5" s="10">
        <v>0</v>
      </c>
      <c r="R5" s="10">
        <v>0</v>
      </c>
      <c r="S5" s="10">
        <v>1</v>
      </c>
      <c r="T5" s="10">
        <v>1</v>
      </c>
      <c r="U5" s="10">
        <v>0</v>
      </c>
      <c r="V5" s="10">
        <v>0</v>
      </c>
      <c r="W5" s="10">
        <v>0</v>
      </c>
      <c r="X5" s="10">
        <v>0</v>
      </c>
      <c r="Y5" s="10">
        <v>1</v>
      </c>
      <c r="Z5" s="10">
        <v>1</v>
      </c>
      <c r="AA5" s="10">
        <v>1</v>
      </c>
      <c r="AB5" s="10">
        <v>0</v>
      </c>
      <c r="AC5" s="10">
        <v>0</v>
      </c>
      <c r="AD5" s="10">
        <v>0</v>
      </c>
      <c r="AE5" s="10">
        <v>0</v>
      </c>
      <c r="AF5" s="10">
        <v>0</v>
      </c>
      <c r="AG5" s="10">
        <v>1</v>
      </c>
      <c r="AH5" s="10">
        <v>0</v>
      </c>
      <c r="AI5" s="10">
        <v>1</v>
      </c>
      <c r="AJ5" s="10">
        <v>1</v>
      </c>
      <c r="AK5" s="10">
        <v>0</v>
      </c>
      <c r="AL5" s="10">
        <v>0</v>
      </c>
      <c r="AM5" s="10">
        <f t="shared" si="0"/>
        <v>13</v>
      </c>
      <c r="AN5" s="10"/>
    </row>
    <row r="6" spans="1:41" ht="15.6" x14ac:dyDescent="0.3">
      <c r="A6" s="10">
        <v>4</v>
      </c>
      <c r="B6" s="10" t="s">
        <v>62</v>
      </c>
      <c r="C6" s="10">
        <v>1</v>
      </c>
      <c r="D6" s="10">
        <v>1</v>
      </c>
      <c r="E6" s="10">
        <v>1</v>
      </c>
      <c r="F6" s="10">
        <v>1</v>
      </c>
      <c r="G6" s="10">
        <v>1</v>
      </c>
      <c r="H6" s="10">
        <v>1</v>
      </c>
      <c r="I6" s="10">
        <v>1</v>
      </c>
      <c r="J6" s="10">
        <v>1</v>
      </c>
      <c r="K6" s="10">
        <v>1</v>
      </c>
      <c r="L6" s="10">
        <v>1</v>
      </c>
      <c r="M6" s="10">
        <v>1</v>
      </c>
      <c r="N6" s="10">
        <v>1</v>
      </c>
      <c r="O6" s="10">
        <v>1</v>
      </c>
      <c r="P6" s="10">
        <v>1</v>
      </c>
      <c r="Q6" s="10">
        <v>1</v>
      </c>
      <c r="R6" s="10">
        <v>1</v>
      </c>
      <c r="S6" s="10">
        <v>1</v>
      </c>
      <c r="T6" s="10">
        <v>1</v>
      </c>
      <c r="U6" s="10">
        <v>1</v>
      </c>
      <c r="V6" s="10">
        <v>1</v>
      </c>
      <c r="W6" s="10">
        <v>1</v>
      </c>
      <c r="X6" s="10">
        <v>1</v>
      </c>
      <c r="Y6" s="10">
        <v>1</v>
      </c>
      <c r="Z6" s="10">
        <v>1</v>
      </c>
      <c r="AA6" s="10">
        <v>1</v>
      </c>
      <c r="AB6" s="10">
        <v>1</v>
      </c>
      <c r="AC6" s="10">
        <v>1</v>
      </c>
      <c r="AD6" s="10">
        <v>1</v>
      </c>
      <c r="AE6" s="10">
        <v>1</v>
      </c>
      <c r="AF6" s="10">
        <v>1</v>
      </c>
      <c r="AG6" s="10">
        <v>1</v>
      </c>
      <c r="AH6" s="10">
        <v>1</v>
      </c>
      <c r="AI6" s="10">
        <v>0</v>
      </c>
      <c r="AJ6" s="10">
        <v>1</v>
      </c>
      <c r="AK6" s="10">
        <v>0</v>
      </c>
      <c r="AL6" s="10">
        <v>0</v>
      </c>
      <c r="AM6" s="10">
        <f t="shared" si="0"/>
        <v>33</v>
      </c>
      <c r="AN6" s="10"/>
    </row>
    <row r="7" spans="1:41" ht="15.6" x14ac:dyDescent="0.3">
      <c r="A7" s="10">
        <v>5</v>
      </c>
      <c r="B7" s="10" t="s">
        <v>63</v>
      </c>
      <c r="C7" s="10">
        <v>1</v>
      </c>
      <c r="D7" s="10">
        <v>1</v>
      </c>
      <c r="E7" s="10">
        <v>1</v>
      </c>
      <c r="F7" s="10">
        <v>1</v>
      </c>
      <c r="G7" s="10">
        <v>1</v>
      </c>
      <c r="H7" s="10">
        <v>1</v>
      </c>
      <c r="I7" s="10">
        <v>1</v>
      </c>
      <c r="J7" s="10">
        <v>1</v>
      </c>
      <c r="K7" s="10">
        <v>1</v>
      </c>
      <c r="L7" s="10">
        <v>1</v>
      </c>
      <c r="M7" s="10">
        <v>1</v>
      </c>
      <c r="N7" s="10">
        <v>1</v>
      </c>
      <c r="O7" s="10">
        <v>1</v>
      </c>
      <c r="P7" s="10">
        <v>1</v>
      </c>
      <c r="Q7" s="10">
        <v>1</v>
      </c>
      <c r="R7" s="10">
        <v>1</v>
      </c>
      <c r="S7" s="10">
        <v>1</v>
      </c>
      <c r="T7" s="10">
        <v>0</v>
      </c>
      <c r="U7" s="10">
        <v>1</v>
      </c>
      <c r="V7" s="10">
        <v>1</v>
      </c>
      <c r="W7" s="10">
        <v>1</v>
      </c>
      <c r="X7" s="10">
        <v>1</v>
      </c>
      <c r="Y7" s="10">
        <v>1</v>
      </c>
      <c r="Z7" s="10">
        <v>1</v>
      </c>
      <c r="AA7" s="10">
        <v>1</v>
      </c>
      <c r="AB7" s="10">
        <v>1</v>
      </c>
      <c r="AC7" s="10">
        <v>1</v>
      </c>
      <c r="AD7" s="10">
        <v>1</v>
      </c>
      <c r="AE7" s="10">
        <v>1</v>
      </c>
      <c r="AF7" s="10">
        <v>1</v>
      </c>
      <c r="AG7" s="10">
        <v>1</v>
      </c>
      <c r="AH7" s="10">
        <v>1</v>
      </c>
      <c r="AI7" s="10">
        <v>0</v>
      </c>
      <c r="AJ7" s="10">
        <v>0</v>
      </c>
      <c r="AK7" s="10">
        <v>1</v>
      </c>
      <c r="AL7" s="10">
        <v>0</v>
      </c>
      <c r="AM7" s="10">
        <f t="shared" si="0"/>
        <v>32</v>
      </c>
      <c r="AN7" s="10"/>
    </row>
    <row r="8" spans="1:41" ht="15.6" x14ac:dyDescent="0.3">
      <c r="A8" s="15" t="s">
        <v>10</v>
      </c>
      <c r="B8" s="15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>
        <f>(AM9+AM10+AM11+AM12+AM13)</f>
        <v>166</v>
      </c>
      <c r="AO8">
        <f>(166/180)*100</f>
        <v>92.222222222222229</v>
      </c>
    </row>
    <row r="9" spans="1:41" ht="15.6" x14ac:dyDescent="0.3">
      <c r="A9" s="10">
        <v>1</v>
      </c>
      <c r="B9" s="10" t="s">
        <v>64</v>
      </c>
      <c r="C9" s="10">
        <v>1</v>
      </c>
      <c r="D9" s="10">
        <v>1</v>
      </c>
      <c r="E9" s="10">
        <v>1</v>
      </c>
      <c r="F9" s="10">
        <v>1</v>
      </c>
      <c r="G9" s="10">
        <v>1</v>
      </c>
      <c r="H9" s="10">
        <v>1</v>
      </c>
      <c r="I9" s="10">
        <v>1</v>
      </c>
      <c r="J9" s="10">
        <v>1</v>
      </c>
      <c r="K9" s="10">
        <v>1</v>
      </c>
      <c r="L9" s="10">
        <v>1</v>
      </c>
      <c r="M9" s="10">
        <v>1</v>
      </c>
      <c r="N9" s="10">
        <v>1</v>
      </c>
      <c r="O9" s="10">
        <v>1</v>
      </c>
      <c r="P9" s="10">
        <v>1</v>
      </c>
      <c r="Q9" s="10">
        <v>1</v>
      </c>
      <c r="R9" s="10">
        <v>1</v>
      </c>
      <c r="S9" s="10">
        <v>1</v>
      </c>
      <c r="T9" s="10">
        <v>1</v>
      </c>
      <c r="U9" s="10">
        <v>1</v>
      </c>
      <c r="V9" s="10">
        <v>1</v>
      </c>
      <c r="W9" s="10">
        <v>1</v>
      </c>
      <c r="X9" s="10">
        <v>1</v>
      </c>
      <c r="Y9" s="10">
        <v>1</v>
      </c>
      <c r="Z9" s="10">
        <v>1</v>
      </c>
      <c r="AA9" s="10">
        <v>1</v>
      </c>
      <c r="AB9" s="10">
        <v>1</v>
      </c>
      <c r="AC9" s="10">
        <v>1</v>
      </c>
      <c r="AD9" s="10">
        <v>1</v>
      </c>
      <c r="AE9" s="10">
        <v>1</v>
      </c>
      <c r="AF9" s="10">
        <v>1</v>
      </c>
      <c r="AG9" s="10">
        <v>1</v>
      </c>
      <c r="AH9" s="10">
        <v>1</v>
      </c>
      <c r="AI9" s="10">
        <v>0</v>
      </c>
      <c r="AJ9" s="10">
        <v>0</v>
      </c>
      <c r="AK9" s="10">
        <v>1</v>
      </c>
      <c r="AL9" s="10">
        <v>0</v>
      </c>
      <c r="AM9" s="10">
        <f t="shared" si="0"/>
        <v>33</v>
      </c>
      <c r="AN9" s="10"/>
    </row>
    <row r="10" spans="1:41" ht="15.6" x14ac:dyDescent="0.3">
      <c r="A10" s="10">
        <v>2</v>
      </c>
      <c r="B10" s="10" t="s">
        <v>65</v>
      </c>
      <c r="C10" s="10">
        <v>1</v>
      </c>
      <c r="D10" s="10">
        <v>1</v>
      </c>
      <c r="E10" s="10">
        <v>1</v>
      </c>
      <c r="F10" s="10">
        <v>1</v>
      </c>
      <c r="G10" s="10">
        <v>1</v>
      </c>
      <c r="H10" s="10">
        <v>1</v>
      </c>
      <c r="I10" s="10">
        <v>1</v>
      </c>
      <c r="J10" s="10">
        <v>1</v>
      </c>
      <c r="K10" s="10">
        <v>1</v>
      </c>
      <c r="L10" s="10">
        <v>1</v>
      </c>
      <c r="M10" s="10">
        <v>1</v>
      </c>
      <c r="N10" s="10">
        <v>1</v>
      </c>
      <c r="O10" s="10">
        <v>1</v>
      </c>
      <c r="P10" s="10">
        <v>1</v>
      </c>
      <c r="Q10" s="10">
        <v>0</v>
      </c>
      <c r="R10" s="10">
        <v>1</v>
      </c>
      <c r="S10" s="10">
        <v>1</v>
      </c>
      <c r="T10" s="10">
        <v>1</v>
      </c>
      <c r="U10" s="10">
        <v>1</v>
      </c>
      <c r="V10" s="10">
        <v>1</v>
      </c>
      <c r="W10" s="10">
        <v>1</v>
      </c>
      <c r="X10" s="10">
        <v>1</v>
      </c>
      <c r="Y10" s="10">
        <v>1</v>
      </c>
      <c r="Z10" s="10">
        <v>1</v>
      </c>
      <c r="AA10" s="10">
        <v>1</v>
      </c>
      <c r="AB10" s="10">
        <v>1</v>
      </c>
      <c r="AC10" s="10">
        <v>1</v>
      </c>
      <c r="AD10" s="10">
        <v>1</v>
      </c>
      <c r="AE10" s="10">
        <v>1</v>
      </c>
      <c r="AF10" s="10">
        <v>1</v>
      </c>
      <c r="AG10" s="10">
        <v>1</v>
      </c>
      <c r="AH10" s="10">
        <v>1</v>
      </c>
      <c r="AI10" s="10">
        <v>0</v>
      </c>
      <c r="AJ10" s="10">
        <v>0</v>
      </c>
      <c r="AK10" s="10">
        <v>0</v>
      </c>
      <c r="AL10" s="10">
        <v>0</v>
      </c>
      <c r="AM10" s="10">
        <f t="shared" si="0"/>
        <v>31</v>
      </c>
      <c r="AN10" s="10"/>
    </row>
    <row r="11" spans="1:41" ht="15.6" x14ac:dyDescent="0.3">
      <c r="A11" s="10">
        <v>3</v>
      </c>
      <c r="B11" s="10" t="s">
        <v>66</v>
      </c>
      <c r="C11" s="10">
        <v>1</v>
      </c>
      <c r="D11" s="10">
        <v>1</v>
      </c>
      <c r="E11" s="10">
        <v>1</v>
      </c>
      <c r="F11" s="10">
        <v>1</v>
      </c>
      <c r="G11" s="10">
        <v>1</v>
      </c>
      <c r="H11" s="10">
        <v>1</v>
      </c>
      <c r="I11" s="10">
        <v>1</v>
      </c>
      <c r="J11" s="10">
        <v>1</v>
      </c>
      <c r="K11" s="10">
        <v>1</v>
      </c>
      <c r="L11" s="10">
        <v>1</v>
      </c>
      <c r="M11" s="10">
        <v>1</v>
      </c>
      <c r="N11" s="10">
        <v>1</v>
      </c>
      <c r="O11" s="10">
        <v>1</v>
      </c>
      <c r="P11" s="10">
        <v>1</v>
      </c>
      <c r="Q11" s="10">
        <v>1</v>
      </c>
      <c r="R11" s="10">
        <v>1</v>
      </c>
      <c r="S11" s="10">
        <v>1</v>
      </c>
      <c r="T11" s="10">
        <v>1</v>
      </c>
      <c r="U11" s="10">
        <v>1</v>
      </c>
      <c r="V11" s="10">
        <v>1</v>
      </c>
      <c r="W11" s="10">
        <v>1</v>
      </c>
      <c r="X11" s="10">
        <v>1</v>
      </c>
      <c r="Y11" s="10">
        <v>1</v>
      </c>
      <c r="Z11" s="10">
        <v>1</v>
      </c>
      <c r="AA11" s="10">
        <v>1</v>
      </c>
      <c r="AB11" s="10">
        <v>1</v>
      </c>
      <c r="AC11" s="10">
        <v>1</v>
      </c>
      <c r="AD11" s="10">
        <v>1</v>
      </c>
      <c r="AE11" s="10">
        <v>1</v>
      </c>
      <c r="AF11" s="10">
        <v>1</v>
      </c>
      <c r="AG11" s="10">
        <v>1</v>
      </c>
      <c r="AH11" s="10">
        <v>1</v>
      </c>
      <c r="AI11" s="10">
        <v>0</v>
      </c>
      <c r="AJ11" s="10">
        <v>1</v>
      </c>
      <c r="AK11" s="10">
        <v>0</v>
      </c>
      <c r="AL11" s="10">
        <v>1</v>
      </c>
      <c r="AM11" s="10">
        <f t="shared" si="0"/>
        <v>34</v>
      </c>
      <c r="AN11" s="10"/>
    </row>
    <row r="12" spans="1:41" ht="15.6" x14ac:dyDescent="0.3">
      <c r="A12" s="10">
        <v>4</v>
      </c>
      <c r="B12" s="10" t="s">
        <v>67</v>
      </c>
      <c r="C12" s="10">
        <v>1</v>
      </c>
      <c r="D12" s="10">
        <v>1</v>
      </c>
      <c r="E12" s="10">
        <v>1</v>
      </c>
      <c r="F12" s="10">
        <v>1</v>
      </c>
      <c r="G12" s="10">
        <v>1</v>
      </c>
      <c r="H12" s="10">
        <v>1</v>
      </c>
      <c r="I12" s="10">
        <v>1</v>
      </c>
      <c r="J12" s="10">
        <v>1</v>
      </c>
      <c r="K12" s="10">
        <v>1</v>
      </c>
      <c r="L12" s="10">
        <v>1</v>
      </c>
      <c r="M12" s="10">
        <v>1</v>
      </c>
      <c r="N12" s="10">
        <v>1</v>
      </c>
      <c r="O12" s="10">
        <v>1</v>
      </c>
      <c r="P12" s="10">
        <v>1</v>
      </c>
      <c r="Q12" s="10">
        <v>1</v>
      </c>
      <c r="R12" s="10">
        <v>1</v>
      </c>
      <c r="S12" s="10">
        <v>1</v>
      </c>
      <c r="T12" s="10">
        <v>1</v>
      </c>
      <c r="U12" s="10">
        <v>1</v>
      </c>
      <c r="V12" s="10">
        <v>1</v>
      </c>
      <c r="W12" s="10">
        <v>1</v>
      </c>
      <c r="X12" s="10">
        <v>1</v>
      </c>
      <c r="Y12" s="10">
        <v>1</v>
      </c>
      <c r="Z12" s="10">
        <v>1</v>
      </c>
      <c r="AA12" s="10">
        <v>1</v>
      </c>
      <c r="AB12" s="10">
        <v>1</v>
      </c>
      <c r="AC12" s="10">
        <v>1</v>
      </c>
      <c r="AD12" s="10">
        <v>1</v>
      </c>
      <c r="AE12" s="10">
        <v>1</v>
      </c>
      <c r="AF12" s="10">
        <v>1</v>
      </c>
      <c r="AG12" s="10">
        <v>1</v>
      </c>
      <c r="AH12" s="10">
        <v>1</v>
      </c>
      <c r="AI12" s="10">
        <v>0</v>
      </c>
      <c r="AJ12" s="10">
        <v>1</v>
      </c>
      <c r="AK12" s="10">
        <v>1</v>
      </c>
      <c r="AL12" s="10">
        <v>1</v>
      </c>
      <c r="AM12" s="10">
        <f t="shared" si="0"/>
        <v>35</v>
      </c>
      <c r="AN12" s="10"/>
    </row>
    <row r="13" spans="1:41" ht="15.6" x14ac:dyDescent="0.3">
      <c r="A13" s="10">
        <v>5</v>
      </c>
      <c r="B13" s="10" t="s">
        <v>68</v>
      </c>
      <c r="C13" s="10">
        <v>1</v>
      </c>
      <c r="D13" s="10">
        <v>1</v>
      </c>
      <c r="E13" s="10">
        <v>1</v>
      </c>
      <c r="F13" s="10">
        <v>1</v>
      </c>
      <c r="G13" s="10">
        <v>1</v>
      </c>
      <c r="H13" s="10">
        <v>1</v>
      </c>
      <c r="I13" s="10">
        <v>1</v>
      </c>
      <c r="J13" s="10">
        <v>1</v>
      </c>
      <c r="K13" s="10">
        <v>1</v>
      </c>
      <c r="L13" s="10">
        <v>1</v>
      </c>
      <c r="M13" s="10">
        <v>1</v>
      </c>
      <c r="N13" s="10">
        <v>1</v>
      </c>
      <c r="O13" s="10">
        <v>1</v>
      </c>
      <c r="P13" s="10">
        <v>1</v>
      </c>
      <c r="Q13" s="10">
        <v>1</v>
      </c>
      <c r="R13" s="10">
        <v>1</v>
      </c>
      <c r="S13" s="10">
        <v>1</v>
      </c>
      <c r="T13" s="10">
        <v>1</v>
      </c>
      <c r="U13" s="10">
        <v>1</v>
      </c>
      <c r="V13" s="10">
        <v>1</v>
      </c>
      <c r="W13" s="10">
        <v>1</v>
      </c>
      <c r="X13" s="10">
        <v>1</v>
      </c>
      <c r="Y13" s="10">
        <v>1</v>
      </c>
      <c r="Z13" s="10">
        <v>1</v>
      </c>
      <c r="AA13" s="10">
        <v>1</v>
      </c>
      <c r="AB13" s="10">
        <v>1</v>
      </c>
      <c r="AC13" s="10">
        <v>1</v>
      </c>
      <c r="AD13" s="10">
        <v>1</v>
      </c>
      <c r="AE13" s="10">
        <v>1</v>
      </c>
      <c r="AF13" s="10">
        <v>1</v>
      </c>
      <c r="AG13" s="10">
        <v>1</v>
      </c>
      <c r="AH13" s="10">
        <v>1</v>
      </c>
      <c r="AI13" s="10">
        <v>0</v>
      </c>
      <c r="AJ13" s="10">
        <v>1</v>
      </c>
      <c r="AK13" s="10">
        <v>0</v>
      </c>
      <c r="AL13" s="10">
        <v>0</v>
      </c>
      <c r="AM13" s="10">
        <f t="shared" si="0"/>
        <v>33</v>
      </c>
      <c r="AN13" s="10"/>
    </row>
    <row r="14" spans="1:41" ht="15.6" x14ac:dyDescent="0.3">
      <c r="A14" s="15" t="s">
        <v>16</v>
      </c>
      <c r="B14" s="15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>
        <f>(AM15+AM16+AM17+AM18)</f>
        <v>113</v>
      </c>
      <c r="AO14">
        <f>(133/144)*100</f>
        <v>92.361111111111114</v>
      </c>
    </row>
    <row r="15" spans="1:41" ht="15.6" x14ac:dyDescent="0.3">
      <c r="A15" s="10">
        <v>1</v>
      </c>
      <c r="B15" s="10" t="s">
        <v>69</v>
      </c>
      <c r="C15" s="10">
        <v>1</v>
      </c>
      <c r="D15" s="10">
        <v>1</v>
      </c>
      <c r="E15" s="10">
        <v>1</v>
      </c>
      <c r="F15" s="10">
        <v>1</v>
      </c>
      <c r="G15" s="10">
        <v>1</v>
      </c>
      <c r="H15" s="10">
        <v>1</v>
      </c>
      <c r="I15" s="10">
        <v>1</v>
      </c>
      <c r="J15" s="10">
        <v>1</v>
      </c>
      <c r="K15" s="10">
        <v>1</v>
      </c>
      <c r="L15" s="10">
        <v>1</v>
      </c>
      <c r="M15" s="10">
        <v>1</v>
      </c>
      <c r="N15" s="10">
        <v>1</v>
      </c>
      <c r="O15" s="10">
        <v>1</v>
      </c>
      <c r="P15" s="10">
        <v>1</v>
      </c>
      <c r="Q15" s="10">
        <v>1</v>
      </c>
      <c r="R15" s="10">
        <v>1</v>
      </c>
      <c r="S15" s="10">
        <v>1</v>
      </c>
      <c r="T15" s="10">
        <v>1</v>
      </c>
      <c r="U15" s="10">
        <v>1</v>
      </c>
      <c r="V15" s="10">
        <v>1</v>
      </c>
      <c r="W15" s="10">
        <v>1</v>
      </c>
      <c r="X15" s="10">
        <v>1</v>
      </c>
      <c r="Y15" s="10">
        <v>1</v>
      </c>
      <c r="Z15" s="10">
        <v>1</v>
      </c>
      <c r="AA15" s="10">
        <v>1</v>
      </c>
      <c r="AB15" s="10">
        <v>1</v>
      </c>
      <c r="AC15" s="10">
        <v>1</v>
      </c>
      <c r="AD15" s="10">
        <v>1</v>
      </c>
      <c r="AE15" s="10">
        <v>1</v>
      </c>
      <c r="AF15" s="10">
        <v>1</v>
      </c>
      <c r="AG15" s="10">
        <v>1</v>
      </c>
      <c r="AH15" s="10">
        <v>1</v>
      </c>
      <c r="AI15" s="10">
        <v>0</v>
      </c>
      <c r="AJ15" s="10">
        <v>0</v>
      </c>
      <c r="AK15" s="10">
        <v>0</v>
      </c>
      <c r="AL15" s="10">
        <v>0</v>
      </c>
      <c r="AM15" s="10">
        <f t="shared" si="0"/>
        <v>32</v>
      </c>
      <c r="AN15" s="10"/>
    </row>
    <row r="16" spans="1:41" ht="15.6" x14ac:dyDescent="0.3">
      <c r="A16" s="10">
        <v>2</v>
      </c>
      <c r="B16" s="10" t="s">
        <v>29</v>
      </c>
      <c r="C16" s="10">
        <v>1</v>
      </c>
      <c r="D16" s="10">
        <v>1</v>
      </c>
      <c r="E16" s="10">
        <v>1</v>
      </c>
      <c r="F16" s="10">
        <v>0</v>
      </c>
      <c r="G16" s="10">
        <v>0</v>
      </c>
      <c r="H16" s="10">
        <v>1</v>
      </c>
      <c r="I16" s="10">
        <v>0</v>
      </c>
      <c r="J16" s="10">
        <v>0</v>
      </c>
      <c r="K16" s="10">
        <v>1</v>
      </c>
      <c r="L16" s="10">
        <v>0</v>
      </c>
      <c r="M16" s="10">
        <v>1</v>
      </c>
      <c r="N16" s="10">
        <v>0</v>
      </c>
      <c r="O16" s="10">
        <v>1</v>
      </c>
      <c r="P16" s="10">
        <v>0</v>
      </c>
      <c r="Q16" s="10">
        <v>0</v>
      </c>
      <c r="R16" s="10">
        <v>0</v>
      </c>
      <c r="S16" s="10">
        <v>1</v>
      </c>
      <c r="T16" s="10">
        <v>1</v>
      </c>
      <c r="U16" s="10">
        <v>0</v>
      </c>
      <c r="V16" s="10">
        <v>0</v>
      </c>
      <c r="W16" s="10">
        <v>0</v>
      </c>
      <c r="X16" s="10">
        <v>0</v>
      </c>
      <c r="Y16" s="10">
        <v>1</v>
      </c>
      <c r="Z16" s="10">
        <v>1</v>
      </c>
      <c r="AA16" s="10">
        <v>0</v>
      </c>
      <c r="AB16" s="10">
        <v>0</v>
      </c>
      <c r="AC16" s="10">
        <v>1</v>
      </c>
      <c r="AD16" s="10">
        <v>0</v>
      </c>
      <c r="AE16" s="10">
        <v>0</v>
      </c>
      <c r="AF16" s="10">
        <v>0</v>
      </c>
      <c r="AG16" s="10">
        <v>1</v>
      </c>
      <c r="AH16" s="10">
        <v>0</v>
      </c>
      <c r="AI16" s="10">
        <v>1</v>
      </c>
      <c r="AJ16" s="10">
        <v>0</v>
      </c>
      <c r="AK16" s="10">
        <v>1</v>
      </c>
      <c r="AL16" s="10">
        <v>0</v>
      </c>
      <c r="AM16" s="10">
        <f t="shared" si="0"/>
        <v>15</v>
      </c>
      <c r="AN16" s="10"/>
    </row>
    <row r="17" spans="1:41" ht="15.6" x14ac:dyDescent="0.3">
      <c r="A17" s="10">
        <v>3</v>
      </c>
      <c r="B17" s="10" t="s">
        <v>70</v>
      </c>
      <c r="C17" s="10">
        <v>1</v>
      </c>
      <c r="D17" s="10">
        <v>1</v>
      </c>
      <c r="E17" s="10">
        <v>1</v>
      </c>
      <c r="F17" s="10">
        <v>1</v>
      </c>
      <c r="G17" s="10">
        <v>1</v>
      </c>
      <c r="H17" s="10">
        <v>1</v>
      </c>
      <c r="I17" s="10">
        <v>1</v>
      </c>
      <c r="J17" s="10">
        <v>1</v>
      </c>
      <c r="K17" s="10">
        <v>1</v>
      </c>
      <c r="L17" s="10">
        <v>1</v>
      </c>
      <c r="M17" s="10">
        <v>1</v>
      </c>
      <c r="N17" s="10">
        <v>1</v>
      </c>
      <c r="O17" s="10">
        <v>1</v>
      </c>
      <c r="P17" s="10">
        <v>1</v>
      </c>
      <c r="Q17" s="10">
        <v>1</v>
      </c>
      <c r="R17" s="10">
        <v>0</v>
      </c>
      <c r="S17" s="10">
        <v>1</v>
      </c>
      <c r="T17" s="10">
        <v>1</v>
      </c>
      <c r="U17" s="10">
        <v>1</v>
      </c>
      <c r="V17" s="10">
        <v>1</v>
      </c>
      <c r="W17" s="10">
        <v>1</v>
      </c>
      <c r="X17" s="10">
        <v>1</v>
      </c>
      <c r="Y17" s="10">
        <v>1</v>
      </c>
      <c r="Z17" s="10">
        <v>1</v>
      </c>
      <c r="AA17" s="10">
        <v>1</v>
      </c>
      <c r="AB17" s="10">
        <v>1</v>
      </c>
      <c r="AC17" s="10">
        <v>1</v>
      </c>
      <c r="AD17" s="10">
        <v>1</v>
      </c>
      <c r="AE17" s="10">
        <v>1</v>
      </c>
      <c r="AF17" s="10">
        <v>1</v>
      </c>
      <c r="AG17" s="10">
        <v>1</v>
      </c>
      <c r="AH17" s="10">
        <v>1</v>
      </c>
      <c r="AI17" s="10">
        <v>0</v>
      </c>
      <c r="AJ17" s="10">
        <v>0</v>
      </c>
      <c r="AK17" s="10">
        <v>1</v>
      </c>
      <c r="AL17" s="10">
        <v>0</v>
      </c>
      <c r="AM17" s="10">
        <f t="shared" si="0"/>
        <v>32</v>
      </c>
      <c r="AN17" s="10"/>
    </row>
    <row r="18" spans="1:41" ht="15.6" x14ac:dyDescent="0.3">
      <c r="A18" s="10">
        <v>4</v>
      </c>
      <c r="B18" s="10" t="s">
        <v>71</v>
      </c>
      <c r="C18" s="10">
        <v>1</v>
      </c>
      <c r="D18" s="10">
        <v>1</v>
      </c>
      <c r="E18" s="10">
        <v>1</v>
      </c>
      <c r="F18" s="10">
        <v>1</v>
      </c>
      <c r="G18" s="10">
        <v>1</v>
      </c>
      <c r="H18" s="10">
        <v>1</v>
      </c>
      <c r="I18" s="10">
        <v>1</v>
      </c>
      <c r="J18" s="10">
        <v>1</v>
      </c>
      <c r="K18" s="10">
        <v>1</v>
      </c>
      <c r="L18" s="10">
        <v>1</v>
      </c>
      <c r="M18" s="10">
        <v>1</v>
      </c>
      <c r="N18" s="10">
        <v>1</v>
      </c>
      <c r="O18" s="10">
        <v>1</v>
      </c>
      <c r="P18" s="10">
        <v>1</v>
      </c>
      <c r="Q18" s="10">
        <v>1</v>
      </c>
      <c r="R18" s="10">
        <v>1</v>
      </c>
      <c r="S18" s="10">
        <v>1</v>
      </c>
      <c r="T18" s="10">
        <v>1</v>
      </c>
      <c r="U18" s="10">
        <v>1</v>
      </c>
      <c r="V18" s="10">
        <v>1</v>
      </c>
      <c r="W18" s="10">
        <v>1</v>
      </c>
      <c r="X18" s="10">
        <v>1</v>
      </c>
      <c r="Y18" s="10">
        <v>1</v>
      </c>
      <c r="Z18" s="10">
        <v>1</v>
      </c>
      <c r="AA18" s="10">
        <v>1</v>
      </c>
      <c r="AB18" s="10">
        <v>1</v>
      </c>
      <c r="AC18" s="10">
        <v>1</v>
      </c>
      <c r="AD18" s="10">
        <v>1</v>
      </c>
      <c r="AE18" s="10">
        <v>1</v>
      </c>
      <c r="AF18" s="10">
        <v>1</v>
      </c>
      <c r="AG18" s="10">
        <v>1</v>
      </c>
      <c r="AH18" s="10">
        <v>1</v>
      </c>
      <c r="AI18" s="10">
        <v>0</v>
      </c>
      <c r="AJ18" s="10">
        <v>0</v>
      </c>
      <c r="AK18" s="10">
        <v>1</v>
      </c>
      <c r="AL18" s="10">
        <v>1</v>
      </c>
      <c r="AM18" s="10">
        <f t="shared" si="0"/>
        <v>34</v>
      </c>
      <c r="AN18" s="10"/>
    </row>
    <row r="19" spans="1:41" ht="15.6" x14ac:dyDescent="0.3">
      <c r="A19" s="15" t="s">
        <v>30</v>
      </c>
      <c r="B19" s="15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>
        <f>(AM20+AM21+AM23+AM22+AM24)</f>
        <v>166</v>
      </c>
      <c r="AO19">
        <f>(166/180)*100</f>
        <v>92.222222222222229</v>
      </c>
    </row>
    <row r="20" spans="1:41" ht="15.6" x14ac:dyDescent="0.3">
      <c r="A20" s="10">
        <v>1</v>
      </c>
      <c r="B20" s="10" t="s">
        <v>72</v>
      </c>
      <c r="C20" s="10">
        <v>1</v>
      </c>
      <c r="D20" s="10">
        <v>1</v>
      </c>
      <c r="E20" s="10">
        <v>1</v>
      </c>
      <c r="F20" s="10">
        <v>1</v>
      </c>
      <c r="G20" s="10">
        <v>1</v>
      </c>
      <c r="H20" s="10">
        <v>1</v>
      </c>
      <c r="I20" s="10">
        <v>1</v>
      </c>
      <c r="J20" s="10">
        <v>1</v>
      </c>
      <c r="K20" s="10">
        <v>1</v>
      </c>
      <c r="L20" s="10">
        <v>1</v>
      </c>
      <c r="M20" s="10">
        <v>1</v>
      </c>
      <c r="N20" s="10">
        <v>1</v>
      </c>
      <c r="O20" s="10">
        <v>1</v>
      </c>
      <c r="P20" s="10">
        <v>1</v>
      </c>
      <c r="Q20" s="10">
        <v>1</v>
      </c>
      <c r="R20" s="10">
        <v>0</v>
      </c>
      <c r="S20" s="10">
        <v>1</v>
      </c>
      <c r="T20" s="10">
        <v>1</v>
      </c>
      <c r="U20" s="10">
        <v>1</v>
      </c>
      <c r="V20" s="10">
        <v>1</v>
      </c>
      <c r="W20" s="10">
        <v>1</v>
      </c>
      <c r="X20" s="10">
        <v>1</v>
      </c>
      <c r="Y20" s="10">
        <v>1</v>
      </c>
      <c r="Z20" s="10">
        <v>1</v>
      </c>
      <c r="AA20" s="10">
        <v>1</v>
      </c>
      <c r="AB20" s="10">
        <v>1</v>
      </c>
      <c r="AC20" s="10">
        <v>1</v>
      </c>
      <c r="AD20" s="10">
        <v>1</v>
      </c>
      <c r="AE20" s="10">
        <v>1</v>
      </c>
      <c r="AF20" s="10">
        <v>1</v>
      </c>
      <c r="AG20" s="10">
        <v>1</v>
      </c>
      <c r="AH20" s="10">
        <v>1</v>
      </c>
      <c r="AI20" s="10">
        <v>0</v>
      </c>
      <c r="AJ20" s="10">
        <v>0</v>
      </c>
      <c r="AK20" s="10">
        <v>1</v>
      </c>
      <c r="AL20" s="10">
        <v>1</v>
      </c>
      <c r="AM20" s="10">
        <f t="shared" si="0"/>
        <v>33</v>
      </c>
      <c r="AN20" s="10"/>
    </row>
    <row r="21" spans="1:41" ht="15.6" x14ac:dyDescent="0.3">
      <c r="A21" s="10">
        <v>2</v>
      </c>
      <c r="B21" s="10" t="s">
        <v>73</v>
      </c>
      <c r="C21" s="10">
        <v>1</v>
      </c>
      <c r="D21" s="10">
        <v>1</v>
      </c>
      <c r="E21" s="10">
        <v>1</v>
      </c>
      <c r="F21" s="10">
        <v>1</v>
      </c>
      <c r="G21" s="10">
        <v>1</v>
      </c>
      <c r="H21" s="10">
        <v>1</v>
      </c>
      <c r="I21" s="10">
        <v>1</v>
      </c>
      <c r="J21" s="10">
        <v>1</v>
      </c>
      <c r="K21" s="10">
        <v>1</v>
      </c>
      <c r="L21" s="10">
        <v>1</v>
      </c>
      <c r="M21" s="10">
        <v>1</v>
      </c>
      <c r="N21" s="10">
        <v>1</v>
      </c>
      <c r="O21" s="10">
        <v>1</v>
      </c>
      <c r="P21" s="10">
        <v>1</v>
      </c>
      <c r="Q21" s="10">
        <v>1</v>
      </c>
      <c r="R21" s="10">
        <v>1</v>
      </c>
      <c r="S21" s="10">
        <v>1</v>
      </c>
      <c r="T21" s="10">
        <v>1</v>
      </c>
      <c r="U21" s="10">
        <v>1</v>
      </c>
      <c r="V21" s="10">
        <v>1</v>
      </c>
      <c r="W21" s="10">
        <v>1</v>
      </c>
      <c r="X21" s="10">
        <v>1</v>
      </c>
      <c r="Y21" s="10">
        <v>1</v>
      </c>
      <c r="Z21" s="10">
        <v>1</v>
      </c>
      <c r="AA21" s="10">
        <v>1</v>
      </c>
      <c r="AB21" s="10">
        <v>1</v>
      </c>
      <c r="AC21" s="10">
        <v>1</v>
      </c>
      <c r="AD21" s="10">
        <v>1</v>
      </c>
      <c r="AE21" s="10">
        <v>1</v>
      </c>
      <c r="AF21" s="10">
        <v>1</v>
      </c>
      <c r="AG21" s="10">
        <v>1</v>
      </c>
      <c r="AH21" s="10">
        <v>1</v>
      </c>
      <c r="AI21" s="10">
        <v>0</v>
      </c>
      <c r="AJ21" s="10">
        <v>0</v>
      </c>
      <c r="AK21" s="10">
        <v>1</v>
      </c>
      <c r="AL21" s="10">
        <v>1</v>
      </c>
      <c r="AM21" s="10">
        <f t="shared" si="0"/>
        <v>34</v>
      </c>
      <c r="AN21" s="10"/>
    </row>
    <row r="22" spans="1:41" ht="15.6" x14ac:dyDescent="0.3">
      <c r="A22" s="10">
        <v>3</v>
      </c>
      <c r="B22" s="10" t="s">
        <v>74</v>
      </c>
      <c r="C22" s="10">
        <v>1</v>
      </c>
      <c r="D22" s="10">
        <v>1</v>
      </c>
      <c r="E22" s="10">
        <v>1</v>
      </c>
      <c r="F22" s="10">
        <v>1</v>
      </c>
      <c r="G22" s="10">
        <v>1</v>
      </c>
      <c r="H22" s="10">
        <v>1</v>
      </c>
      <c r="I22" s="10">
        <v>1</v>
      </c>
      <c r="J22" s="10">
        <v>1</v>
      </c>
      <c r="K22" s="10">
        <v>1</v>
      </c>
      <c r="L22" s="10">
        <v>1</v>
      </c>
      <c r="M22" s="10">
        <v>1</v>
      </c>
      <c r="N22" s="10">
        <v>1</v>
      </c>
      <c r="O22" s="10">
        <v>1</v>
      </c>
      <c r="P22" s="10">
        <v>1</v>
      </c>
      <c r="Q22" s="10">
        <v>1</v>
      </c>
      <c r="R22" s="10">
        <v>0</v>
      </c>
      <c r="S22" s="10">
        <v>1</v>
      </c>
      <c r="T22" s="10">
        <v>1</v>
      </c>
      <c r="U22" s="10">
        <v>1</v>
      </c>
      <c r="V22" s="10">
        <v>1</v>
      </c>
      <c r="W22" s="10">
        <v>1</v>
      </c>
      <c r="X22" s="10">
        <v>1</v>
      </c>
      <c r="Y22" s="10">
        <v>1</v>
      </c>
      <c r="Z22" s="10">
        <v>1</v>
      </c>
      <c r="AA22" s="10">
        <v>1</v>
      </c>
      <c r="AB22" s="10">
        <v>1</v>
      </c>
      <c r="AC22" s="10">
        <v>1</v>
      </c>
      <c r="AD22" s="10">
        <v>1</v>
      </c>
      <c r="AE22" s="10">
        <v>1</v>
      </c>
      <c r="AF22" s="10">
        <v>1</v>
      </c>
      <c r="AG22" s="10">
        <v>1</v>
      </c>
      <c r="AH22" s="10">
        <v>1</v>
      </c>
      <c r="AI22" s="10">
        <v>0</v>
      </c>
      <c r="AJ22" s="10">
        <v>0</v>
      </c>
      <c r="AK22" s="10">
        <v>1</v>
      </c>
      <c r="AL22" s="10">
        <v>1</v>
      </c>
      <c r="AM22" s="10">
        <f t="shared" si="0"/>
        <v>33</v>
      </c>
      <c r="AN22" s="10"/>
    </row>
    <row r="23" spans="1:41" ht="15.6" x14ac:dyDescent="0.3">
      <c r="A23" s="10">
        <v>4</v>
      </c>
      <c r="B23" s="10" t="s">
        <v>75</v>
      </c>
      <c r="C23" s="10">
        <v>1</v>
      </c>
      <c r="D23" s="10">
        <v>1</v>
      </c>
      <c r="E23" s="10">
        <v>1</v>
      </c>
      <c r="F23" s="10">
        <v>1</v>
      </c>
      <c r="G23" s="10">
        <v>1</v>
      </c>
      <c r="H23" s="10">
        <v>1</v>
      </c>
      <c r="I23" s="10">
        <v>1</v>
      </c>
      <c r="J23" s="10">
        <v>1</v>
      </c>
      <c r="K23" s="10">
        <v>1</v>
      </c>
      <c r="L23" s="10">
        <v>1</v>
      </c>
      <c r="M23" s="10">
        <v>1</v>
      </c>
      <c r="N23" s="10">
        <v>1</v>
      </c>
      <c r="O23" s="10">
        <v>1</v>
      </c>
      <c r="P23" s="10">
        <v>1</v>
      </c>
      <c r="Q23" s="10">
        <v>1</v>
      </c>
      <c r="R23" s="10">
        <v>1</v>
      </c>
      <c r="S23" s="10">
        <v>1</v>
      </c>
      <c r="T23" s="10">
        <v>1</v>
      </c>
      <c r="U23" s="10">
        <v>1</v>
      </c>
      <c r="V23" s="10">
        <v>1</v>
      </c>
      <c r="W23" s="10">
        <v>1</v>
      </c>
      <c r="X23" s="10">
        <v>1</v>
      </c>
      <c r="Y23" s="10">
        <v>1</v>
      </c>
      <c r="Z23" s="10">
        <v>1</v>
      </c>
      <c r="AA23" s="10">
        <v>1</v>
      </c>
      <c r="AB23" s="10">
        <v>1</v>
      </c>
      <c r="AC23" s="10">
        <v>1</v>
      </c>
      <c r="AD23" s="10">
        <v>1</v>
      </c>
      <c r="AE23" s="10">
        <v>1</v>
      </c>
      <c r="AF23" s="10">
        <v>1</v>
      </c>
      <c r="AG23" s="10">
        <v>1</v>
      </c>
      <c r="AH23" s="10">
        <v>1</v>
      </c>
      <c r="AI23" s="10">
        <v>0</v>
      </c>
      <c r="AJ23" s="10">
        <v>1</v>
      </c>
      <c r="AK23" s="10">
        <v>0</v>
      </c>
      <c r="AL23" s="10">
        <v>0</v>
      </c>
      <c r="AM23" s="10">
        <f t="shared" si="0"/>
        <v>33</v>
      </c>
      <c r="AN23" s="10"/>
    </row>
    <row r="24" spans="1:41" ht="15.6" x14ac:dyDescent="0.3">
      <c r="A24" s="10">
        <v>5</v>
      </c>
      <c r="B24" s="10" t="s">
        <v>76</v>
      </c>
      <c r="C24" s="10">
        <v>1</v>
      </c>
      <c r="D24" s="10">
        <v>1</v>
      </c>
      <c r="E24" s="10">
        <v>1</v>
      </c>
      <c r="F24" s="10">
        <v>1</v>
      </c>
      <c r="G24" s="10">
        <v>1</v>
      </c>
      <c r="H24" s="10">
        <v>1</v>
      </c>
      <c r="I24" s="10">
        <v>1</v>
      </c>
      <c r="J24" s="10">
        <v>1</v>
      </c>
      <c r="K24" s="10">
        <v>1</v>
      </c>
      <c r="L24" s="10">
        <v>1</v>
      </c>
      <c r="M24" s="10">
        <v>1</v>
      </c>
      <c r="N24" s="10">
        <v>1</v>
      </c>
      <c r="O24" s="10">
        <v>1</v>
      </c>
      <c r="P24" s="10">
        <v>1</v>
      </c>
      <c r="Q24" s="10">
        <v>1</v>
      </c>
      <c r="R24" s="10">
        <v>1</v>
      </c>
      <c r="S24" s="10">
        <v>0</v>
      </c>
      <c r="T24" s="10">
        <v>1</v>
      </c>
      <c r="U24" s="10">
        <v>1</v>
      </c>
      <c r="V24" s="10">
        <v>1</v>
      </c>
      <c r="W24" s="10">
        <v>1</v>
      </c>
      <c r="X24" s="10">
        <v>1</v>
      </c>
      <c r="Y24" s="10">
        <v>1</v>
      </c>
      <c r="Z24" s="10">
        <v>1</v>
      </c>
      <c r="AA24" s="10">
        <v>1</v>
      </c>
      <c r="AB24" s="10">
        <v>1</v>
      </c>
      <c r="AC24" s="10">
        <v>1</v>
      </c>
      <c r="AD24" s="10">
        <v>1</v>
      </c>
      <c r="AE24" s="10">
        <v>1</v>
      </c>
      <c r="AF24" s="10">
        <v>1</v>
      </c>
      <c r="AG24" s="10">
        <v>1</v>
      </c>
      <c r="AH24" s="10">
        <v>1</v>
      </c>
      <c r="AI24" s="10">
        <v>1</v>
      </c>
      <c r="AJ24" s="10">
        <v>0</v>
      </c>
      <c r="AK24" s="10">
        <v>1</v>
      </c>
      <c r="AL24" s="10">
        <v>0</v>
      </c>
      <c r="AM24" s="10">
        <f t="shared" si="0"/>
        <v>33</v>
      </c>
      <c r="AN24" s="10"/>
    </row>
    <row r="25" spans="1:41" ht="15.6" x14ac:dyDescent="0.3">
      <c r="A25" s="15" t="s">
        <v>77</v>
      </c>
      <c r="B25" s="15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>
        <f>(AM26+AM27+AM28)</f>
        <v>97</v>
      </c>
      <c r="AO25">
        <f>(97/108)*100</f>
        <v>89.81481481481481</v>
      </c>
    </row>
    <row r="26" spans="1:41" ht="15.6" x14ac:dyDescent="0.3">
      <c r="A26" s="10">
        <v>1</v>
      </c>
      <c r="B26" s="10" t="s">
        <v>78</v>
      </c>
      <c r="C26" s="10">
        <v>1</v>
      </c>
      <c r="D26" s="10">
        <v>1</v>
      </c>
      <c r="E26" s="10">
        <v>1</v>
      </c>
      <c r="F26" s="10">
        <v>1</v>
      </c>
      <c r="G26" s="10">
        <v>1</v>
      </c>
      <c r="H26" s="10">
        <v>1</v>
      </c>
      <c r="I26" s="10">
        <v>1</v>
      </c>
      <c r="J26" s="10">
        <v>1</v>
      </c>
      <c r="K26" s="10">
        <v>1</v>
      </c>
      <c r="L26" s="10">
        <v>1</v>
      </c>
      <c r="M26" s="10">
        <v>1</v>
      </c>
      <c r="N26" s="10">
        <v>1</v>
      </c>
      <c r="O26" s="10">
        <v>1</v>
      </c>
      <c r="P26" s="10">
        <v>1</v>
      </c>
      <c r="Q26" s="10">
        <v>1</v>
      </c>
      <c r="R26" s="10">
        <v>0</v>
      </c>
      <c r="S26" s="10">
        <v>0</v>
      </c>
      <c r="T26" s="10">
        <v>1</v>
      </c>
      <c r="U26" s="10">
        <v>1</v>
      </c>
      <c r="V26" s="10">
        <v>1</v>
      </c>
      <c r="W26" s="10">
        <v>1</v>
      </c>
      <c r="X26" s="10">
        <v>1</v>
      </c>
      <c r="Y26" s="10">
        <v>1</v>
      </c>
      <c r="Z26" s="10">
        <v>1</v>
      </c>
      <c r="AA26" s="10">
        <v>1</v>
      </c>
      <c r="AB26" s="10">
        <v>1</v>
      </c>
      <c r="AC26" s="10">
        <v>1</v>
      </c>
      <c r="AD26" s="10">
        <v>1</v>
      </c>
      <c r="AE26" s="10">
        <v>1</v>
      </c>
      <c r="AF26" s="10">
        <v>1</v>
      </c>
      <c r="AG26" s="10">
        <v>1</v>
      </c>
      <c r="AH26" s="10">
        <v>1</v>
      </c>
      <c r="AI26" s="10">
        <v>0</v>
      </c>
      <c r="AJ26" s="10">
        <v>1</v>
      </c>
      <c r="AK26" s="10">
        <v>0</v>
      </c>
      <c r="AL26" s="10">
        <v>0</v>
      </c>
      <c r="AM26" s="10">
        <f t="shared" si="0"/>
        <v>31</v>
      </c>
      <c r="AN26" s="10"/>
    </row>
    <row r="27" spans="1:41" ht="15.6" x14ac:dyDescent="0.3">
      <c r="A27" s="10">
        <v>2</v>
      </c>
      <c r="B27" s="10" t="s">
        <v>79</v>
      </c>
      <c r="C27" s="10">
        <v>1</v>
      </c>
      <c r="D27" s="10">
        <v>1</v>
      </c>
      <c r="E27" s="10">
        <v>1</v>
      </c>
      <c r="F27" s="10">
        <v>1</v>
      </c>
      <c r="G27" s="10">
        <v>1</v>
      </c>
      <c r="H27" s="10">
        <v>1</v>
      </c>
      <c r="I27" s="10">
        <v>1</v>
      </c>
      <c r="J27" s="10">
        <v>1</v>
      </c>
      <c r="K27" s="10">
        <v>1</v>
      </c>
      <c r="L27" s="10">
        <v>1</v>
      </c>
      <c r="M27" s="10">
        <v>1</v>
      </c>
      <c r="N27" s="10">
        <v>1</v>
      </c>
      <c r="O27" s="10">
        <v>1</v>
      </c>
      <c r="P27" s="10">
        <v>1</v>
      </c>
      <c r="Q27" s="10">
        <v>1</v>
      </c>
      <c r="R27" s="10">
        <v>1</v>
      </c>
      <c r="S27" s="10">
        <v>1</v>
      </c>
      <c r="T27" s="10">
        <v>1</v>
      </c>
      <c r="U27" s="10">
        <v>1</v>
      </c>
      <c r="V27" s="10">
        <v>1</v>
      </c>
      <c r="W27" s="10">
        <v>1</v>
      </c>
      <c r="X27" s="10">
        <v>1</v>
      </c>
      <c r="Y27" s="10">
        <v>1</v>
      </c>
      <c r="Z27" s="10">
        <v>1</v>
      </c>
      <c r="AA27" s="10">
        <v>1</v>
      </c>
      <c r="AB27" s="10">
        <v>1</v>
      </c>
      <c r="AC27" s="10">
        <v>1</v>
      </c>
      <c r="AD27" s="10">
        <v>1</v>
      </c>
      <c r="AE27" s="10">
        <v>1</v>
      </c>
      <c r="AF27" s="10">
        <v>1</v>
      </c>
      <c r="AG27" s="10">
        <v>1</v>
      </c>
      <c r="AH27" s="10">
        <v>1</v>
      </c>
      <c r="AI27" s="10">
        <v>0</v>
      </c>
      <c r="AJ27" s="10">
        <v>1</v>
      </c>
      <c r="AK27" s="10">
        <v>0</v>
      </c>
      <c r="AL27" s="10">
        <v>0</v>
      </c>
      <c r="AM27" s="10">
        <f t="shared" si="0"/>
        <v>33</v>
      </c>
      <c r="AN27" s="10"/>
    </row>
    <row r="28" spans="1:41" ht="15.6" x14ac:dyDescent="0.3">
      <c r="A28" s="10">
        <v>3</v>
      </c>
      <c r="B28" s="10" t="s">
        <v>80</v>
      </c>
      <c r="C28" s="10">
        <v>1</v>
      </c>
      <c r="D28" s="10">
        <v>1</v>
      </c>
      <c r="E28" s="10">
        <v>1</v>
      </c>
      <c r="F28" s="10">
        <v>1</v>
      </c>
      <c r="G28" s="10">
        <v>1</v>
      </c>
      <c r="H28" s="10">
        <v>1</v>
      </c>
      <c r="I28" s="10">
        <v>1</v>
      </c>
      <c r="J28" s="10">
        <v>1</v>
      </c>
      <c r="K28" s="10">
        <v>1</v>
      </c>
      <c r="L28" s="10">
        <v>1</v>
      </c>
      <c r="M28" s="10">
        <v>1</v>
      </c>
      <c r="N28" s="10">
        <v>1</v>
      </c>
      <c r="O28" s="10">
        <v>1</v>
      </c>
      <c r="P28" s="10">
        <v>1</v>
      </c>
      <c r="Q28" s="10">
        <v>1</v>
      </c>
      <c r="R28" s="10">
        <v>1</v>
      </c>
      <c r="S28" s="10">
        <v>1</v>
      </c>
      <c r="T28" s="10">
        <v>1</v>
      </c>
      <c r="U28" s="10">
        <v>1</v>
      </c>
      <c r="V28" s="10">
        <v>1</v>
      </c>
      <c r="W28" s="10">
        <v>1</v>
      </c>
      <c r="X28" s="10">
        <v>1</v>
      </c>
      <c r="Y28" s="10">
        <v>1</v>
      </c>
      <c r="Z28" s="10">
        <v>1</v>
      </c>
      <c r="AA28" s="10">
        <v>1</v>
      </c>
      <c r="AB28" s="10">
        <v>1</v>
      </c>
      <c r="AC28" s="10">
        <v>1</v>
      </c>
      <c r="AD28" s="10">
        <v>1</v>
      </c>
      <c r="AE28" s="10">
        <v>1</v>
      </c>
      <c r="AF28" s="10">
        <v>1</v>
      </c>
      <c r="AG28" s="10">
        <v>1</v>
      </c>
      <c r="AH28" s="10">
        <v>1</v>
      </c>
      <c r="AI28" s="10">
        <v>0</v>
      </c>
      <c r="AJ28" s="10">
        <v>1</v>
      </c>
      <c r="AK28" s="10">
        <v>0</v>
      </c>
      <c r="AL28" s="10">
        <v>0</v>
      </c>
      <c r="AM28" s="10">
        <f t="shared" si="0"/>
        <v>33</v>
      </c>
      <c r="AN28" s="10"/>
    </row>
  </sheetData>
  <mergeCells count="6">
    <mergeCell ref="A25:B25"/>
    <mergeCell ref="A1:B1"/>
    <mergeCell ref="A2:B2"/>
    <mergeCell ref="A8:B8"/>
    <mergeCell ref="A14:B14"/>
    <mergeCell ref="A19:B19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Validasi</vt:lpstr>
      <vt:lpstr>Kepraktisan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2022-01-07T08:17:58Z</dcterms:created>
  <dcterms:modified xsi:type="dcterms:W3CDTF">2022-01-11T06:34:13Z</dcterms:modified>
</cp:coreProperties>
</file>