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ULIAHS2\semester 4\"/>
    </mc:Choice>
  </mc:AlternateContent>
  <bookViews>
    <workbookView xWindow="0" yWindow="0" windowWidth="20400" windowHeight="775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2" i="2" l="1"/>
  <c r="R92" i="2"/>
  <c r="P92" i="2"/>
  <c r="S92" i="2" s="1"/>
  <c r="J24" i="2" l="1"/>
  <c r="G38" i="2" l="1"/>
  <c r="G37" i="2"/>
  <c r="G36" i="2"/>
  <c r="G39" i="2" s="1"/>
  <c r="H31" i="2" l="1"/>
  <c r="G31" i="2"/>
  <c r="F31" i="2"/>
  <c r="I31" i="2" s="1"/>
  <c r="G42" i="2" l="1"/>
  <c r="G33" i="2"/>
  <c r="F37" i="2" s="1"/>
  <c r="H42" i="2"/>
  <c r="H33" i="2"/>
  <c r="F38" i="2" s="1"/>
  <c r="J37" i="2"/>
  <c r="J36" i="2"/>
  <c r="F33" i="2"/>
  <c r="G35" i="2"/>
  <c r="H35" i="2"/>
  <c r="F36" i="2" l="1"/>
  <c r="I33" i="2"/>
  <c r="J40" i="2" l="1"/>
  <c r="J39" i="2"/>
  <c r="S34" i="1"/>
  <c r="S33" i="1"/>
  <c r="S32" i="1"/>
  <c r="S31" i="1"/>
  <c r="S30" i="1"/>
  <c r="R36" i="1"/>
  <c r="R47" i="1" l="1"/>
  <c r="R42" i="1" l="1"/>
  <c r="R46" i="1" s="1"/>
  <c r="R48" i="1" s="1"/>
  <c r="R43" i="1"/>
  <c r="R44" i="1"/>
  <c r="R45" i="1"/>
  <c r="R41" i="1"/>
  <c r="R35" i="1"/>
  <c r="R31" i="1"/>
  <c r="R32" i="1"/>
  <c r="R33" i="1"/>
  <c r="R34" i="1"/>
  <c r="R30" i="1"/>
  <c r="AP20" i="1" l="1"/>
  <c r="AP22" i="1"/>
  <c r="AP23" i="1"/>
  <c r="AP24" i="1"/>
  <c r="AP25" i="1"/>
  <c r="AP26" i="1"/>
  <c r="AP10" i="1"/>
  <c r="AP11" i="1"/>
  <c r="AP12" i="1"/>
  <c r="AP13" i="1"/>
  <c r="AP9" i="1"/>
  <c r="AP14" i="1" l="1"/>
  <c r="AP27" i="1"/>
</calcChain>
</file>

<file path=xl/sharedStrings.xml><?xml version="1.0" encoding="utf-8"?>
<sst xmlns="http://schemas.openxmlformats.org/spreadsheetml/2006/main" count="235" uniqueCount="171">
  <si>
    <t>no resp</t>
  </si>
  <si>
    <t xml:space="preserve">nomor butir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</si>
  <si>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</si>
  <si>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</si>
  <si>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</si>
  <si>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</si>
  <si>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</si>
  <si>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</si>
  <si>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</si>
  <si>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</si>
  <si>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</si>
  <si>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</si>
  <si>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</si>
  <si>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</si>
  <si>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</si>
  <si>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</si>
  <si>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</si>
  <si>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</si>
  <si>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</si>
  <si>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</si>
  <si>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</si>
  <si>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</si>
  <si>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</si>
  <si>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</si>
  <si>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</si>
  <si>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</si>
  <si>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</si>
  <si>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</si>
  <si>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</si>
  <si>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</si>
  <si>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</si>
  <si>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</si>
  <si>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</si>
  <si>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</si>
  <si>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</si>
  <si>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</si>
  <si>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</si>
  <si>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</si>
  <si>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</si>
  <si>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</si>
  <si>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SMKN 3 Y</t>
  </si>
  <si>
    <t>SMKN 2 Y</t>
  </si>
  <si>
    <t>SMK 1 Piri</t>
  </si>
  <si>
    <t>SMK 1 piri</t>
  </si>
  <si>
    <t>SMKN 2 P</t>
  </si>
  <si>
    <t>SMKN 2 D</t>
  </si>
  <si>
    <t>Column39</t>
  </si>
  <si>
    <t>total</t>
  </si>
  <si>
    <t>kompetensi dasar 3 GTM</t>
  </si>
  <si>
    <t>Kompetensi dasar 4 GTM</t>
  </si>
  <si>
    <t>Indikator</t>
  </si>
  <si>
    <t>Kesesuaian kompetensi</t>
  </si>
  <si>
    <t>Kompetensi di industri yang tidak ada di SMK</t>
  </si>
  <si>
    <t>Kompetensi yg tidak ada di industri tapi ada di SMK</t>
  </si>
  <si>
    <t>Mampu memberi ukuran, toleransi, tanda pengerjaan,</t>
  </si>
  <si>
    <t>Memahami konsep dasar Computer Aided Design (CAD</t>
  </si>
  <si>
    <t>Memahami system koordinat pada gambar  CAD 2D</t>
  </si>
  <si>
    <t>Memahami fungsi perintah dalam perangkat lunak CAD untuk membuat dan memodifikasi gambar CAD 2D</t>
  </si>
  <si>
    <t>Memahami etiket gambar sesuai standar ISO pada gambar CAD 2D</t>
  </si>
  <si>
    <t>Memahami pembuatan gambar detail komponen mesin dengan CAD 2D</t>
  </si>
  <si>
    <t>Menganalisa luas area gambar</t>
  </si>
  <si>
    <t>Mengevaluasi output gambar CAD 2D</t>
  </si>
  <si>
    <t>Menampilkan sistem koordinat pada gambar CAD 3D</t>
  </si>
  <si>
    <t>Memahami fungsi perintah dalam perangkat lunak CAD untuk membuat dan memodifikasi gambar CAD 3D</t>
  </si>
  <si>
    <t>Menganalisis gambar 3D kompleks</t>
  </si>
  <si>
    <t>Memahami fungsi perintah dalam perangkat lunak CAD untuk penggambaran sketsa gambar kompleks</t>
  </si>
  <si>
    <t>Memahami fungsi perintah untuk membangun gambar 3D kompleks</t>
  </si>
  <si>
    <t>Mampu menyimpan file</t>
  </si>
  <si>
    <t>Mampu memverifikasi model ke sistem CAM</t>
  </si>
  <si>
    <t>Mampu mengeluarkan data gambar 2D dan 3D</t>
  </si>
  <si>
    <t>Mampu menampilkan pandangan isometric depan, samping, dan atas</t>
  </si>
  <si>
    <t xml:space="preserve"> Mampu memplot gambar ke pdf </t>
  </si>
  <si>
    <t xml:space="preserve"> Mampu memplot gambar sesuai ukuran kertas gambar </t>
  </si>
  <si>
    <t xml:space="preserve"> Mampu menyimpan gambar ke bentuk jpg</t>
  </si>
  <si>
    <t xml:space="preserve"> Mampu meneruskan data gambar ke dalam sistem CAM</t>
  </si>
  <si>
    <t>Mampu mengedit gambar ke dalam sistem CAM</t>
  </si>
  <si>
    <t>Mampu memilih bahan material yang tepat</t>
  </si>
  <si>
    <t>Mampu mengenal macam macam dimension, draw sesuai fungsinya</t>
  </si>
  <si>
    <t xml:space="preserve">Programmer mengatur parameter CAM </t>
  </si>
  <si>
    <t>Programmer membuat bubut bertingkat dengan siklus</t>
  </si>
  <si>
    <t>Mampu menggunakan line, rectangle, fillet, chamfer</t>
  </si>
  <si>
    <t>Mampu mengelola objek gambar mirror, translate, rotate, offset</t>
  </si>
  <si>
    <t>Mampu menghasilkan kode melalui post procesor</t>
  </si>
  <si>
    <t>ind</t>
  </si>
  <si>
    <t>smk</t>
  </si>
  <si>
    <t>Mampu menggunakan tool holder, arbor, dan korlet sebagai pemegang alat potong  dengan aman</t>
  </si>
  <si>
    <t xml:space="preserve">Memilih parameter pemotongan mesin bubut </t>
  </si>
  <si>
    <t>Menerapkan teknik pemograman mesin bubut CNC</t>
  </si>
  <si>
    <t>Menerapkan prosedur pemesinan bubut CNC</t>
  </si>
  <si>
    <t>Mengevaluasi kegagalan hasil pekerjaan mesin bubut CNC</t>
  </si>
  <si>
    <t>Mengevaluasi prosedur pemesinan bubut  CNC</t>
  </si>
  <si>
    <t>Memilih parameter pemotongan mesin frais CNC</t>
  </si>
  <si>
    <t>No</t>
  </si>
  <si>
    <t>Sesuai</t>
  </si>
  <si>
    <t>Industri</t>
  </si>
  <si>
    <t>Smk</t>
  </si>
  <si>
    <t>Memahami bagian-bagian mesin bubut CNC</t>
  </si>
  <si>
    <t xml:space="preserve">mengenal dasar bagian-bagian mesin CNC </t>
  </si>
  <si>
    <t>Menulis kode program G dan M sesuai fungsinya</t>
  </si>
  <si>
    <t>Memilih mode pengoperasian JOG, HND, INC</t>
  </si>
  <si>
    <t>Mampu mengganti alat potong sesuai SOP</t>
  </si>
  <si>
    <t>Mengkoreksi alat potong atau tool offset pada program sesuai spesifikasi mesin</t>
  </si>
  <si>
    <t>Bertindak cepat dan memasang dengan benar.</t>
  </si>
  <si>
    <t>Mengidentifi kasi bagian-bagian mesin frais CNC</t>
  </si>
  <si>
    <t>Mengeset parameter pemotongan mesin frais CNC</t>
  </si>
  <si>
    <t>Melaksanakan pemograman mesin frais CNC</t>
  </si>
  <si>
    <t>Membuat benda sederhana dengan mesin frais CNC</t>
  </si>
  <si>
    <t>mengidentifikasi dan melaporkan kesalahan fungsi tunggal</t>
  </si>
  <si>
    <t>Menggunakan teknik pemesinan frais CNC</t>
  </si>
  <si>
    <t>Mampu mengidentifikasi koordinat pada gambar kerja.</t>
  </si>
  <si>
    <t>menggunakan langkah operasi siklus dan sub rute sesuai dengan yang dipilih dan di pakai</t>
  </si>
  <si>
    <t>mengatur perlengkapan alat pencekam</t>
  </si>
  <si>
    <t>mengatur tool offset</t>
  </si>
  <si>
    <t xml:space="preserve">mengatur titik nol pada alat pencekam </t>
  </si>
  <si>
    <t>Mengevaluasi prosedur permesinan frais CNC</t>
  </si>
  <si>
    <t>Mendemonstrasikan fungsi perintah-perintah dalam perangkat lunak CAM Milling</t>
  </si>
  <si>
    <t>Programmer mempersiapkan sistem CAM</t>
  </si>
  <si>
    <t>Mengidentifikasi alat potong dan parameternya untuk CNC milling</t>
  </si>
  <si>
    <t>Programmer mengatur parameter dan alat potong CAM</t>
  </si>
  <si>
    <t>Menggunakan perintah perangkat lunak CAM milling untuk program contour 2D dan 3D</t>
  </si>
  <si>
    <t>Programmer membuat facing dan kontur</t>
  </si>
  <si>
    <t>Menggunakan fungsi perintah membuat program drill toolpath</t>
  </si>
  <si>
    <t>Mampu memilih alat potong dengan twist drill dan end mill sesuai fungsinya</t>
  </si>
  <si>
    <t>Menggunakan fungsi perintah membuat program facing and pocketing</t>
  </si>
  <si>
    <t>Programmer membuat kantong</t>
  </si>
  <si>
    <t>Menggunakan fungsi perintah membuat program surface roughing and finishing</t>
  </si>
  <si>
    <t>Mampu membuat gerakan pahat  toolpath roughing</t>
  </si>
  <si>
    <t>Mampu membuat gerakan pahat toolpath finish</t>
  </si>
  <si>
    <t>Menentukan simulasi program CAM Milling</t>
  </si>
  <si>
    <t>Mampu mensimulasikan model CAM</t>
  </si>
  <si>
    <t>Menggunakan program G Code</t>
  </si>
  <si>
    <t>Menggunakan fungsi perintah memodifikasi G Code</t>
  </si>
  <si>
    <t>Memindahkan G Code ke mesin CNC Milling</t>
  </si>
  <si>
    <t>Mengguna kan fungsi perintah memodifikasi G Code</t>
  </si>
  <si>
    <t>Mengelola transfer G Code ke mesin CNC Milling</t>
  </si>
  <si>
    <t>Mampu menggunkana operasi siklus dari jenis-jenis kode G</t>
  </si>
  <si>
    <t>Mengeksekusi program di mesin CNC Miling</t>
  </si>
  <si>
    <t>Mengguna kan fungsi perintah- perintah dalam perangkat lunak CAM Lathe</t>
  </si>
  <si>
    <t>Mampu memilih item-item standar perangkat lunak</t>
  </si>
  <si>
    <t>Mengidentifi kasikan alat potong dan parameternya untuk CNC lathe</t>
  </si>
  <si>
    <t>Mampu mengatur alat potong, ukuran benda kerja, posisi titik nol, putaran spindle, gerak makan.</t>
  </si>
  <si>
    <t>Mengguna kan fungsi perintah dalam perangkat lunak CAM Lathe untuk proses facing</t>
  </si>
  <si>
    <t>Mampu membuat face toolpath</t>
  </si>
  <si>
    <t>Mengguna kan fungsi perintah dalam perangkat lunak CAM Lathe untuk proses drilling</t>
  </si>
  <si>
    <t>Membuat lubang proses drilling dengan perintah toolpath</t>
  </si>
  <si>
    <t>Mengguna kan fungsi perintah dalam perangkat lunak CAM Lathe untuk proses grooving outer diameter (pembubutan alur luar)</t>
  </si>
  <si>
    <t>Mampu membuat gerakan pahat toolpath lathe grove</t>
  </si>
  <si>
    <t>Mengguna kan fungsi perintah dalam perangkat lunak CAM Lathe untuk proses Roughing/ finishing outer diameter (pembubutan luar)</t>
  </si>
  <si>
    <t>Mengguna kan fungsi perintah dalam perangkat lunak CAM Lathe untuk proses Roughing/ finishing inner diameter (pembubutan dalam)</t>
  </si>
  <si>
    <t>Mengguna kan fungsi perintah dalam perangkat lunak CAM Lathe untuk proses grooving inner diameter (pembubutan alur dalam)</t>
  </si>
  <si>
    <t>Mengguna kan fungsi perintah dalam perangkat lunak CAM Lathe untuk proses pembuatan ulir luar dan dalam</t>
  </si>
  <si>
    <t>Mampu menetapkan parameter gerak makan thread shape</t>
  </si>
  <si>
    <t>Menentukan simulasi programCAM Lathe</t>
  </si>
  <si>
    <t>Programmer mencatat kode standar yang sesuai dengan SOP</t>
  </si>
  <si>
    <t>Menggunakan program di mesin CNC Miling</t>
  </si>
  <si>
    <t>Mampu memilih mesin milling, lathe, wire cutting, router</t>
  </si>
  <si>
    <t>menganalisis blueprint job order</t>
  </si>
  <si>
    <t xml:space="preserve">menerima pesanan </t>
  </si>
  <si>
    <t xml:space="preserve">mensketsa gambar </t>
  </si>
  <si>
    <t>membuat gambar 2D ke bentuk solid dengan extrude, swept, revolved</t>
  </si>
  <si>
    <t>membuat gambar dengan perintah draw dan membuat ukuran dengan perintah dimension</t>
  </si>
  <si>
    <t xml:space="preserve">mengedit gambar </t>
  </si>
  <si>
    <t>menggambar komplek</t>
  </si>
  <si>
    <t>mampu menentukan sistem koordinat UCS</t>
  </si>
  <si>
    <t>mampu membuat etiket gambar sesuai standar</t>
  </si>
  <si>
    <t>mampu menerapkan perintah modify</t>
  </si>
  <si>
    <t xml:space="preserve">Mampu membaca proyeksi gambar </t>
  </si>
  <si>
    <t>mampu membuat fungsi perintah draw precision</t>
  </si>
  <si>
    <t xml:space="preserve">mampu menerapkan perintah modelling </t>
  </si>
  <si>
    <t xml:space="preserve">mampu membuat benda solid 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</si>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</sst>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2" borderId="1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NumberFormat="1"/>
    <xf numFmtId="0" fontId="0" fillId="3" borderId="10" xfId="0" applyFont="1" applyFill="1" applyBorder="1"/>
    <xf numFmtId="0" fontId="0" fillId="0" borderId="10" xfId="0" applyFont="1" applyBorder="1"/>
    <xf numFmtId="164" fontId="0" fillId="0" borderId="0" xfId="0" applyNumberFormat="1"/>
    <xf numFmtId="9" fontId="0" fillId="0" borderId="0" xfId="1" applyFont="1"/>
    <xf numFmtId="0" fontId="2" fillId="0" borderId="0" xfId="0" applyFont="1"/>
    <xf numFmtId="0" fontId="0" fillId="4" borderId="0" xfId="0" applyFill="1"/>
    <xf numFmtId="0" fontId="3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44"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D6:AP16" totalsRowShown="0" headerRowDxfId="43" headerRowBorderDxfId="42" tableBorderDxfId="41" totalsRowBorderDxfId="40">
  <autoFilter ref="D6:AP16"/>
  <tableColumns count="39">
    <tableColumn id="1" name="Column1" dataDxfId="39"/>
    <tableColumn id="2" name="Column2" dataDxfId="38"/>
    <tableColumn id="3" name="Column3" dataDxfId="37"/>
    <tableColumn id="4" name="Column4" dataDxfId="36"/>
    <tableColumn id="5" name="Column5" dataDxfId="35"/>
    <tableColumn id="6" name="Column6" dataDxfId="34"/>
    <tableColumn id="7" name="Column7" dataDxfId="33"/>
    <tableColumn id="8" name="Column8" dataDxfId="32"/>
    <tableColumn id="9" name="Column9" dataDxfId="31"/>
    <tableColumn id="10" name="Column10" dataDxfId="30"/>
    <tableColumn id="11" name="Column11" dataDxfId="29"/>
    <tableColumn id="12" name="Column12" dataDxfId="28"/>
    <tableColumn id="13" name="Column13" dataDxfId="27"/>
    <tableColumn id="14" name="Column14" dataDxfId="26"/>
    <tableColumn id="15" name="Column15" dataDxfId="25"/>
    <tableColumn id="16" name="Column16" dataDxfId="24"/>
    <tableColumn id="17" name="Column17" dataDxfId="23"/>
    <tableColumn id="18" name="Column18" dataDxfId="22"/>
    <tableColumn id="19" name="Column19" dataDxfId="21"/>
    <tableColumn id="20" name="Column20" dataDxfId="20"/>
    <tableColumn id="21" name="Column21" dataDxfId="19"/>
    <tableColumn id="22" name="Column22" dataDxfId="18"/>
    <tableColumn id="23" name="Column23" dataDxfId="17"/>
    <tableColumn id="24" name="Column24" dataDxfId="16"/>
    <tableColumn id="25" name="Column25" dataDxfId="15"/>
    <tableColumn id="26" name="Column26" dataDxfId="14"/>
    <tableColumn id="27" name="Column27" dataDxfId="13"/>
    <tableColumn id="28" name="Column28" dataDxfId="12"/>
    <tableColumn id="29" name="Column29" dataDxfId="11"/>
    <tableColumn id="30" name="Column30" dataDxfId="10"/>
    <tableColumn id="31" name="Column31" dataDxfId="9"/>
    <tableColumn id="32" name="Column32" dataDxfId="8"/>
    <tableColumn id="33" name="Column33" dataDxfId="7"/>
    <tableColumn id="34" name="Column34" dataDxfId="6"/>
    <tableColumn id="35" name="Column35" dataDxfId="5"/>
    <tableColumn id="36" name="Column36" dataDxfId="4"/>
    <tableColumn id="37" name="Column37" dataDxfId="3"/>
    <tableColumn id="38" name="Column38" dataDxfId="2"/>
    <tableColumn id="39" name="Column39" dataDxfId="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D19:AP29" totalsRowShown="0">
  <autoFilter ref="D19:AP29"/>
  <tableColumns count="3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 dataDxfId="0">
      <calculatedColumnFormula>SUM(Table13[[#This Row],[Column2]:[Column38]])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AQ48"/>
  <sheetViews>
    <sheetView topLeftCell="B1" workbookViewId="0">
      <selection activeCell="AR9" sqref="AR9"/>
    </sheetView>
  </sheetViews>
  <sheetFormatPr defaultRowHeight="15" x14ac:dyDescent="0.25"/>
  <cols>
    <col min="4" max="4" width="11" customWidth="1"/>
    <col min="5" max="5" width="4.7109375" customWidth="1"/>
    <col min="6" max="6" width="4.28515625" customWidth="1"/>
    <col min="7" max="7" width="4.42578125" customWidth="1"/>
    <col min="8" max="8" width="4.28515625" customWidth="1"/>
    <col min="9" max="9" width="3.5703125" customWidth="1"/>
    <col min="10" max="12" width="3.140625" customWidth="1"/>
    <col min="13" max="15" width="3.7109375" customWidth="1"/>
    <col min="16" max="16" width="3.28515625" customWidth="1"/>
    <col min="17" max="17" width="3.5703125" customWidth="1"/>
    <col min="18" max="19" width="3.7109375" customWidth="1"/>
    <col min="20" max="20" width="4.140625" customWidth="1"/>
    <col min="21" max="21" width="3.85546875" customWidth="1"/>
    <col min="22" max="22" width="3.42578125" customWidth="1"/>
    <col min="23" max="23" width="3.28515625" customWidth="1"/>
    <col min="24" max="24" width="3.42578125" customWidth="1"/>
    <col min="25" max="25" width="3.7109375" customWidth="1"/>
    <col min="26" max="26" width="3.140625" customWidth="1"/>
    <col min="27" max="29" width="3.28515625" customWidth="1"/>
    <col min="30" max="30" width="3.85546875" customWidth="1"/>
    <col min="31" max="31" width="3.28515625" customWidth="1"/>
    <col min="32" max="33" width="3.140625" customWidth="1"/>
    <col min="34" max="34" width="3.28515625" customWidth="1"/>
    <col min="35" max="35" width="3.140625" customWidth="1"/>
    <col min="36" max="36" width="3" customWidth="1"/>
    <col min="37" max="37" width="3.5703125" customWidth="1"/>
    <col min="38" max="38" width="3.7109375" customWidth="1"/>
    <col min="39" max="39" width="3.42578125" customWidth="1"/>
    <col min="40" max="40" width="3.5703125" customWidth="1"/>
    <col min="41" max="41" width="3.42578125" customWidth="1"/>
    <col min="43" max="43" width="11.7109375" customWidth="1"/>
  </cols>
  <sheetData>
    <row r="6" spans="4:42" x14ac:dyDescent="0.25">
      <c r="D6" s="2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17</v>
      </c>
      <c r="T6" s="3" t="s">
        <v>18</v>
      </c>
      <c r="U6" s="3" t="s">
        <v>19</v>
      </c>
      <c r="V6" s="3" t="s">
        <v>20</v>
      </c>
      <c r="W6" s="3" t="s">
        <v>21</v>
      </c>
      <c r="X6" s="3" t="s">
        <v>22</v>
      </c>
      <c r="Y6" s="3" t="s">
        <v>23</v>
      </c>
      <c r="Z6" s="3" t="s">
        <v>24</v>
      </c>
      <c r="AA6" s="3" t="s">
        <v>25</v>
      </c>
      <c r="AB6" s="3" t="s">
        <v>26</v>
      </c>
      <c r="AC6" s="3" t="s">
        <v>27</v>
      </c>
      <c r="AD6" s="3" t="s">
        <v>28</v>
      </c>
      <c r="AE6" s="3" t="s">
        <v>29</v>
      </c>
      <c r="AF6" s="3" t="s">
        <v>30</v>
      </c>
      <c r="AG6" s="3" t="s">
        <v>31</v>
      </c>
      <c r="AH6" s="3" t="s">
        <v>32</v>
      </c>
      <c r="AI6" s="3" t="s">
        <v>33</v>
      </c>
      <c r="AJ6" s="3" t="s">
        <v>34</v>
      </c>
      <c r="AK6" s="3" t="s">
        <v>35</v>
      </c>
      <c r="AL6" s="3" t="s">
        <v>36</v>
      </c>
      <c r="AM6" s="3" t="s">
        <v>37</v>
      </c>
      <c r="AN6" s="3" t="s">
        <v>38</v>
      </c>
      <c r="AO6" s="3" t="s">
        <v>39</v>
      </c>
      <c r="AP6" s="4" t="s">
        <v>46</v>
      </c>
    </row>
    <row r="7" spans="4:42" x14ac:dyDescent="0.25">
      <c r="D7" s="5" t="s">
        <v>0</v>
      </c>
      <c r="E7" s="6" t="s">
        <v>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 t="s">
        <v>47</v>
      </c>
    </row>
    <row r="8" spans="4:42" x14ac:dyDescent="0.25">
      <c r="D8" s="5"/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6">
        <v>26</v>
      </c>
      <c r="AE8" s="6">
        <v>27</v>
      </c>
      <c r="AF8" s="6">
        <v>28</v>
      </c>
      <c r="AG8" s="6">
        <v>29</v>
      </c>
      <c r="AH8" s="6">
        <v>30</v>
      </c>
      <c r="AI8" s="6">
        <v>31</v>
      </c>
      <c r="AJ8" s="6">
        <v>32</v>
      </c>
      <c r="AK8" s="6">
        <v>33</v>
      </c>
      <c r="AL8" s="6">
        <v>34</v>
      </c>
      <c r="AM8" s="6">
        <v>35</v>
      </c>
      <c r="AN8" s="6">
        <v>36</v>
      </c>
      <c r="AO8" s="6">
        <v>37</v>
      </c>
      <c r="AP8" s="7"/>
    </row>
    <row r="9" spans="4:42" x14ac:dyDescent="0.25">
      <c r="D9" s="5" t="s">
        <v>40</v>
      </c>
      <c r="E9" s="6">
        <v>3</v>
      </c>
      <c r="F9" s="6">
        <v>3</v>
      </c>
      <c r="G9" s="6">
        <v>3</v>
      </c>
      <c r="H9" s="6">
        <v>3</v>
      </c>
      <c r="I9" s="6">
        <v>3</v>
      </c>
      <c r="J9" s="6">
        <v>3</v>
      </c>
      <c r="K9" s="6">
        <v>4</v>
      </c>
      <c r="L9" s="6">
        <v>3</v>
      </c>
      <c r="M9" s="6">
        <v>3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6">
        <v>3</v>
      </c>
      <c r="T9" s="6">
        <v>3</v>
      </c>
      <c r="U9" s="6">
        <v>3</v>
      </c>
      <c r="V9" s="6">
        <v>3</v>
      </c>
      <c r="W9" s="6">
        <v>3</v>
      </c>
      <c r="X9" s="6">
        <v>3</v>
      </c>
      <c r="Y9" s="6">
        <v>3</v>
      </c>
      <c r="Z9" s="6">
        <v>3</v>
      </c>
      <c r="AA9" s="6">
        <v>3</v>
      </c>
      <c r="AB9" s="6">
        <v>3</v>
      </c>
      <c r="AC9" s="6">
        <v>4</v>
      </c>
      <c r="AD9" s="6">
        <v>3</v>
      </c>
      <c r="AE9" s="6">
        <v>3</v>
      </c>
      <c r="AF9" s="6">
        <v>3</v>
      </c>
      <c r="AG9" s="6">
        <v>3</v>
      </c>
      <c r="AH9" s="6">
        <v>3</v>
      </c>
      <c r="AI9" s="6">
        <v>3</v>
      </c>
      <c r="AJ9" s="6">
        <v>3</v>
      </c>
      <c r="AK9" s="6">
        <v>3</v>
      </c>
      <c r="AL9" s="6">
        <v>3</v>
      </c>
      <c r="AM9" s="6">
        <v>3</v>
      </c>
      <c r="AN9" s="6">
        <v>3</v>
      </c>
      <c r="AO9" s="6">
        <v>3</v>
      </c>
      <c r="AP9" s="7">
        <f>SUM(Table1[[#This Row],[Column2]:[Column38]])</f>
        <v>113</v>
      </c>
    </row>
    <row r="10" spans="4:42" x14ac:dyDescent="0.25">
      <c r="D10" s="5" t="s">
        <v>41</v>
      </c>
      <c r="E10" s="6">
        <v>4</v>
      </c>
      <c r="F10" s="6">
        <v>4</v>
      </c>
      <c r="G10" s="6">
        <v>4</v>
      </c>
      <c r="H10" s="6">
        <v>4</v>
      </c>
      <c r="I10" s="6">
        <v>3</v>
      </c>
      <c r="J10" s="6">
        <v>3</v>
      </c>
      <c r="K10" s="6">
        <v>4</v>
      </c>
      <c r="L10" s="6">
        <v>4</v>
      </c>
      <c r="M10" s="6">
        <v>4</v>
      </c>
      <c r="N10" s="6">
        <v>4</v>
      </c>
      <c r="O10" s="6">
        <v>3</v>
      </c>
      <c r="P10" s="6">
        <v>3</v>
      </c>
      <c r="Q10" s="8">
        <v>1</v>
      </c>
      <c r="R10" s="6">
        <v>4</v>
      </c>
      <c r="S10" s="8">
        <v>2</v>
      </c>
      <c r="T10" s="6">
        <v>3</v>
      </c>
      <c r="U10" s="6">
        <v>3</v>
      </c>
      <c r="V10" s="8">
        <v>1</v>
      </c>
      <c r="W10" s="8">
        <v>1</v>
      </c>
      <c r="X10" s="6">
        <v>3</v>
      </c>
      <c r="Y10" s="8">
        <v>2</v>
      </c>
      <c r="Z10" s="6">
        <v>4</v>
      </c>
      <c r="AA10" s="6">
        <v>4</v>
      </c>
      <c r="AB10" s="8">
        <v>2</v>
      </c>
      <c r="AC10" s="6">
        <v>4</v>
      </c>
      <c r="AD10" s="6">
        <v>3</v>
      </c>
      <c r="AE10" s="6">
        <v>3</v>
      </c>
      <c r="AF10" s="6">
        <v>3</v>
      </c>
      <c r="AG10" s="6">
        <v>3</v>
      </c>
      <c r="AH10" s="8">
        <v>1</v>
      </c>
      <c r="AI10" s="8">
        <v>1</v>
      </c>
      <c r="AJ10" s="6">
        <v>3</v>
      </c>
      <c r="AK10" s="6">
        <v>3</v>
      </c>
      <c r="AL10" s="6">
        <v>3</v>
      </c>
      <c r="AM10" s="6">
        <v>3</v>
      </c>
      <c r="AN10" s="6">
        <v>3</v>
      </c>
      <c r="AO10" s="6">
        <v>3</v>
      </c>
      <c r="AP10" s="7">
        <f>SUM(Table1[[#This Row],[Column2]:[Column38]])</f>
        <v>110</v>
      </c>
    </row>
    <row r="11" spans="4:42" x14ac:dyDescent="0.25">
      <c r="D11" s="5" t="s">
        <v>42</v>
      </c>
      <c r="E11" s="6">
        <v>3</v>
      </c>
      <c r="F11" s="6">
        <v>3</v>
      </c>
      <c r="G11" s="6">
        <v>3</v>
      </c>
      <c r="H11" s="6">
        <v>4</v>
      </c>
      <c r="I11" s="6">
        <v>3</v>
      </c>
      <c r="J11" s="8">
        <v>2</v>
      </c>
      <c r="K11" s="6">
        <v>3</v>
      </c>
      <c r="L11" s="6">
        <v>4</v>
      </c>
      <c r="M11" s="6">
        <v>4</v>
      </c>
      <c r="N11" s="6">
        <v>3</v>
      </c>
      <c r="O11" s="6">
        <v>3</v>
      </c>
      <c r="P11" s="8">
        <v>2</v>
      </c>
      <c r="Q11" s="8">
        <v>1</v>
      </c>
      <c r="R11" s="6">
        <v>3</v>
      </c>
      <c r="S11" s="6">
        <v>4</v>
      </c>
      <c r="T11" s="8">
        <v>2</v>
      </c>
      <c r="U11" s="6">
        <v>3</v>
      </c>
      <c r="V11" s="6">
        <v>3</v>
      </c>
      <c r="W11" s="6">
        <v>4</v>
      </c>
      <c r="X11" s="6">
        <v>3</v>
      </c>
      <c r="Y11" s="6">
        <v>3</v>
      </c>
      <c r="Z11" s="8">
        <v>1</v>
      </c>
      <c r="AA11" s="6">
        <v>3</v>
      </c>
      <c r="AB11" s="6">
        <v>3</v>
      </c>
      <c r="AC11" s="6">
        <v>4</v>
      </c>
      <c r="AD11" s="6">
        <v>3</v>
      </c>
      <c r="AE11" s="8">
        <v>2</v>
      </c>
      <c r="AF11" s="6">
        <v>3</v>
      </c>
      <c r="AG11" s="8">
        <v>1</v>
      </c>
      <c r="AH11" s="8">
        <v>2</v>
      </c>
      <c r="AI11" s="8">
        <v>2</v>
      </c>
      <c r="AJ11" s="8">
        <v>1</v>
      </c>
      <c r="AK11" s="6">
        <v>3</v>
      </c>
      <c r="AL11" s="6">
        <v>3</v>
      </c>
      <c r="AM11" s="6">
        <v>3</v>
      </c>
      <c r="AN11" s="8">
        <v>1</v>
      </c>
      <c r="AO11" s="6">
        <v>3</v>
      </c>
      <c r="AP11" s="7">
        <f>SUM(Table1[[#This Row],[Column2]:[Column38]])</f>
        <v>101</v>
      </c>
    </row>
    <row r="12" spans="4:42" x14ac:dyDescent="0.25">
      <c r="D12" s="5" t="s">
        <v>44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  <c r="J12" s="6">
        <v>3</v>
      </c>
      <c r="K12" s="6">
        <v>4</v>
      </c>
      <c r="L12" s="6">
        <v>3</v>
      </c>
      <c r="M12" s="6">
        <v>3</v>
      </c>
      <c r="N12" s="6">
        <v>3</v>
      </c>
      <c r="O12" s="6">
        <v>3</v>
      </c>
      <c r="P12" s="6">
        <v>3</v>
      </c>
      <c r="Q12" s="6">
        <v>3</v>
      </c>
      <c r="R12" s="6">
        <v>3</v>
      </c>
      <c r="S12" s="6">
        <v>3</v>
      </c>
      <c r="T12" s="6">
        <v>3</v>
      </c>
      <c r="U12" s="6">
        <v>3</v>
      </c>
      <c r="V12" s="6">
        <v>3</v>
      </c>
      <c r="W12" s="6">
        <v>4</v>
      </c>
      <c r="X12" s="6">
        <v>4</v>
      </c>
      <c r="Y12" s="6">
        <v>3</v>
      </c>
      <c r="Z12" s="6">
        <v>4</v>
      </c>
      <c r="AA12" s="6">
        <v>4</v>
      </c>
      <c r="AB12" s="6">
        <v>3</v>
      </c>
      <c r="AC12" s="6">
        <v>3</v>
      </c>
      <c r="AD12" s="6">
        <v>3</v>
      </c>
      <c r="AE12" s="6">
        <v>3</v>
      </c>
      <c r="AF12" s="6">
        <v>3</v>
      </c>
      <c r="AG12" s="6">
        <v>3</v>
      </c>
      <c r="AH12" s="6">
        <v>3</v>
      </c>
      <c r="AI12" s="8">
        <v>2</v>
      </c>
      <c r="AJ12" s="8">
        <v>2</v>
      </c>
      <c r="AK12" s="6">
        <v>4</v>
      </c>
      <c r="AL12" s="6">
        <v>3</v>
      </c>
      <c r="AM12" s="6">
        <v>3</v>
      </c>
      <c r="AN12" s="6">
        <v>4</v>
      </c>
      <c r="AO12" s="6">
        <v>4</v>
      </c>
      <c r="AP12" s="7">
        <f>SUM(Table1[[#This Row],[Column2]:[Column38]])</f>
        <v>117</v>
      </c>
    </row>
    <row r="13" spans="4:42" x14ac:dyDescent="0.25">
      <c r="D13" s="5" t="s">
        <v>45</v>
      </c>
      <c r="E13" s="6">
        <v>3</v>
      </c>
      <c r="F13" s="6">
        <v>3</v>
      </c>
      <c r="G13" s="6">
        <v>4</v>
      </c>
      <c r="H13" s="6">
        <v>3</v>
      </c>
      <c r="I13" s="6">
        <v>3</v>
      </c>
      <c r="J13" s="6">
        <v>4</v>
      </c>
      <c r="K13" s="6">
        <v>4</v>
      </c>
      <c r="L13" s="6">
        <v>3</v>
      </c>
      <c r="M13" s="6">
        <v>4</v>
      </c>
      <c r="N13" s="6">
        <v>3</v>
      </c>
      <c r="O13" s="6">
        <v>4</v>
      </c>
      <c r="P13" s="6">
        <v>3</v>
      </c>
      <c r="Q13" s="6">
        <v>4</v>
      </c>
      <c r="R13" s="6">
        <v>4</v>
      </c>
      <c r="S13" s="6">
        <v>4</v>
      </c>
      <c r="T13" s="6">
        <v>3</v>
      </c>
      <c r="U13" s="6">
        <v>3</v>
      </c>
      <c r="V13" s="6">
        <v>3</v>
      </c>
      <c r="W13" s="6">
        <v>3</v>
      </c>
      <c r="X13" s="6">
        <v>4</v>
      </c>
      <c r="Y13" s="6">
        <v>4</v>
      </c>
      <c r="Z13" s="6">
        <v>3</v>
      </c>
      <c r="AA13" s="6">
        <v>3</v>
      </c>
      <c r="AB13" s="6">
        <v>4</v>
      </c>
      <c r="AC13" s="6">
        <v>4</v>
      </c>
      <c r="AD13" s="6">
        <v>3</v>
      </c>
      <c r="AE13" s="6">
        <v>3</v>
      </c>
      <c r="AF13" s="6">
        <v>3</v>
      </c>
      <c r="AG13" s="6">
        <v>3</v>
      </c>
      <c r="AH13" s="6">
        <v>4</v>
      </c>
      <c r="AI13" s="6">
        <v>4</v>
      </c>
      <c r="AJ13" s="6">
        <v>4</v>
      </c>
      <c r="AK13" s="6">
        <v>3</v>
      </c>
      <c r="AL13" s="6">
        <v>3</v>
      </c>
      <c r="AM13" s="6">
        <v>3</v>
      </c>
      <c r="AN13" s="6">
        <v>3</v>
      </c>
      <c r="AO13" s="6">
        <v>4</v>
      </c>
      <c r="AP13" s="7">
        <f>SUM(Table1[[#This Row],[Column2]:[Column38]])</f>
        <v>127</v>
      </c>
    </row>
    <row r="14" spans="4:42" x14ac:dyDescent="0.25"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7">
        <f>SUM(AP9:AP13)</f>
        <v>568</v>
      </c>
    </row>
    <row r="15" spans="4:42" x14ac:dyDescent="0.25"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>
        <v>16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7"/>
    </row>
    <row r="16" spans="4:42" x14ac:dyDescent="0.25"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1"/>
    </row>
    <row r="19" spans="4:43" x14ac:dyDescent="0.25"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10</v>
      </c>
      <c r="M19" t="s">
        <v>11</v>
      </c>
      <c r="N19" t="s">
        <v>12</v>
      </c>
      <c r="O19" t="s">
        <v>13</v>
      </c>
      <c r="P19" t="s">
        <v>14</v>
      </c>
      <c r="Q19" t="s">
        <v>15</v>
      </c>
      <c r="R19" t="s">
        <v>16</v>
      </c>
      <c r="S19" t="s">
        <v>17</v>
      </c>
      <c r="T19" t="s">
        <v>18</v>
      </c>
      <c r="U19" t="s">
        <v>19</v>
      </c>
      <c r="V19" t="s">
        <v>20</v>
      </c>
      <c r="W19" t="s">
        <v>21</v>
      </c>
      <c r="X19" t="s">
        <v>22</v>
      </c>
      <c r="Y19" t="s">
        <v>23</v>
      </c>
      <c r="Z19" t="s">
        <v>24</v>
      </c>
      <c r="AA19" t="s">
        <v>25</v>
      </c>
      <c r="AB19" t="s">
        <v>26</v>
      </c>
      <c r="AC19" t="s">
        <v>27</v>
      </c>
      <c r="AD19" t="s">
        <v>28</v>
      </c>
      <c r="AE19" t="s">
        <v>29</v>
      </c>
      <c r="AF19" t="s">
        <v>30</v>
      </c>
      <c r="AG19" t="s">
        <v>31</v>
      </c>
      <c r="AH19" t="s">
        <v>32</v>
      </c>
      <c r="AI19" t="s">
        <v>33</v>
      </c>
      <c r="AJ19" t="s">
        <v>34</v>
      </c>
      <c r="AK19" t="s">
        <v>35</v>
      </c>
      <c r="AL19" t="s">
        <v>36</v>
      </c>
      <c r="AM19" t="s">
        <v>37</v>
      </c>
      <c r="AN19" t="s">
        <v>38</v>
      </c>
      <c r="AO19" t="s">
        <v>39</v>
      </c>
      <c r="AP19" t="s">
        <v>46</v>
      </c>
    </row>
    <row r="20" spans="4:43" x14ac:dyDescent="0.25">
      <c r="D20" t="s">
        <v>0</v>
      </c>
      <c r="E20" t="s">
        <v>1</v>
      </c>
      <c r="AP20">
        <f>SUM(Table13[[#This Row],[Column2]:[Column38]])</f>
        <v>0</v>
      </c>
      <c r="AQ20" s="15"/>
    </row>
    <row r="21" spans="4:43" x14ac:dyDescent="0.25">
      <c r="E21">
        <v>1</v>
      </c>
      <c r="F21">
        <v>2</v>
      </c>
      <c r="G21">
        <v>3</v>
      </c>
      <c r="H21">
        <v>4</v>
      </c>
      <c r="I21">
        <v>5</v>
      </c>
      <c r="J21">
        <v>6</v>
      </c>
      <c r="K21">
        <v>7</v>
      </c>
      <c r="L21">
        <v>8</v>
      </c>
      <c r="M21">
        <v>9</v>
      </c>
      <c r="N21">
        <v>10</v>
      </c>
      <c r="O21">
        <v>11</v>
      </c>
      <c r="P21">
        <v>12</v>
      </c>
      <c r="Q21">
        <v>13</v>
      </c>
      <c r="R21">
        <v>14</v>
      </c>
      <c r="S21">
        <v>15</v>
      </c>
      <c r="T21">
        <v>16</v>
      </c>
      <c r="U21">
        <v>17</v>
      </c>
      <c r="V21">
        <v>18</v>
      </c>
      <c r="W21">
        <v>19</v>
      </c>
      <c r="X21">
        <v>20</v>
      </c>
      <c r="Y21">
        <v>21</v>
      </c>
      <c r="Z21">
        <v>22</v>
      </c>
      <c r="AA21">
        <v>23</v>
      </c>
      <c r="AB21">
        <v>24</v>
      </c>
      <c r="AC21">
        <v>25</v>
      </c>
      <c r="AD21">
        <v>26</v>
      </c>
      <c r="AE21">
        <v>27</v>
      </c>
      <c r="AF21">
        <v>28</v>
      </c>
      <c r="AG21">
        <v>29</v>
      </c>
      <c r="AH21">
        <v>30</v>
      </c>
      <c r="AI21">
        <v>31</v>
      </c>
      <c r="AJ21">
        <v>32</v>
      </c>
      <c r="AK21">
        <v>33</v>
      </c>
      <c r="AL21">
        <v>34</v>
      </c>
      <c r="AM21">
        <v>35</v>
      </c>
      <c r="AN21">
        <v>36</v>
      </c>
      <c r="AO21">
        <v>37</v>
      </c>
    </row>
    <row r="22" spans="4:43" x14ac:dyDescent="0.25">
      <c r="D22" t="s">
        <v>40</v>
      </c>
      <c r="E22">
        <v>4</v>
      </c>
      <c r="F22">
        <v>4</v>
      </c>
      <c r="G22">
        <v>4</v>
      </c>
      <c r="H22">
        <v>4</v>
      </c>
      <c r="I22">
        <v>3</v>
      </c>
      <c r="J22">
        <v>3</v>
      </c>
      <c r="K22">
        <v>4</v>
      </c>
      <c r="L22">
        <v>3</v>
      </c>
      <c r="M22">
        <v>3</v>
      </c>
      <c r="N22">
        <v>4</v>
      </c>
      <c r="O22">
        <v>3</v>
      </c>
      <c r="P22">
        <v>3</v>
      </c>
      <c r="Q22">
        <v>3</v>
      </c>
      <c r="R22">
        <v>3</v>
      </c>
      <c r="S22">
        <v>3</v>
      </c>
      <c r="T22">
        <v>4</v>
      </c>
      <c r="U22">
        <v>4</v>
      </c>
      <c r="V22">
        <v>3</v>
      </c>
      <c r="W22">
        <v>4</v>
      </c>
      <c r="X22">
        <v>3</v>
      </c>
      <c r="Y22">
        <v>3</v>
      </c>
      <c r="Z22">
        <v>3</v>
      </c>
      <c r="AA22">
        <v>3</v>
      </c>
      <c r="AB22">
        <v>3</v>
      </c>
      <c r="AC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4</v>
      </c>
      <c r="AL22">
        <v>3</v>
      </c>
      <c r="AM22">
        <v>3</v>
      </c>
      <c r="AN22">
        <v>3</v>
      </c>
      <c r="AO22">
        <v>3</v>
      </c>
      <c r="AP22">
        <f>SUM(Table13[[#This Row],[Column2]:[Column38]])</f>
        <v>121</v>
      </c>
    </row>
    <row r="23" spans="4:43" x14ac:dyDescent="0.25">
      <c r="D23" t="s">
        <v>41</v>
      </c>
      <c r="E23">
        <v>4</v>
      </c>
      <c r="F23">
        <v>4</v>
      </c>
      <c r="G23">
        <v>4</v>
      </c>
      <c r="H23">
        <v>4</v>
      </c>
      <c r="I23">
        <v>4</v>
      </c>
      <c r="J23">
        <v>4</v>
      </c>
      <c r="K23">
        <v>4</v>
      </c>
      <c r="L23">
        <v>4</v>
      </c>
      <c r="M23">
        <v>4</v>
      </c>
      <c r="N23">
        <v>4</v>
      </c>
      <c r="O23">
        <v>4</v>
      </c>
      <c r="P23">
        <v>4</v>
      </c>
      <c r="Q23" s="1">
        <v>1</v>
      </c>
      <c r="R23">
        <v>3</v>
      </c>
      <c r="S23" s="1">
        <v>2</v>
      </c>
      <c r="T23" s="1">
        <v>2</v>
      </c>
      <c r="U23" s="1">
        <v>1</v>
      </c>
      <c r="V23" s="1">
        <v>1</v>
      </c>
      <c r="W23" s="1">
        <v>1</v>
      </c>
      <c r="X23">
        <v>3</v>
      </c>
      <c r="Y23" s="1">
        <v>2</v>
      </c>
      <c r="Z23">
        <v>3</v>
      </c>
      <c r="AA23">
        <v>3</v>
      </c>
      <c r="AB23" s="1">
        <v>1</v>
      </c>
      <c r="AC23">
        <v>3</v>
      </c>
      <c r="AD23" s="1">
        <v>2</v>
      </c>
      <c r="AE23" s="1">
        <v>2</v>
      </c>
      <c r="AF23" s="1">
        <v>1</v>
      </c>
      <c r="AG23" s="1">
        <v>1</v>
      </c>
      <c r="AH23" s="1">
        <v>1</v>
      </c>
      <c r="AI23" s="1">
        <v>2</v>
      </c>
      <c r="AJ23" s="1">
        <v>2</v>
      </c>
      <c r="AK23" s="1">
        <v>2</v>
      </c>
      <c r="AL23">
        <v>3</v>
      </c>
      <c r="AM23">
        <v>3</v>
      </c>
      <c r="AN23">
        <v>3</v>
      </c>
      <c r="AO23">
        <v>3</v>
      </c>
      <c r="AP23">
        <f>SUM(Table13[[#This Row],[Column2]:[Column38]])</f>
        <v>99</v>
      </c>
    </row>
    <row r="24" spans="4:43" x14ac:dyDescent="0.25">
      <c r="D24" t="s">
        <v>43</v>
      </c>
      <c r="E24">
        <v>3</v>
      </c>
      <c r="F24">
        <v>4</v>
      </c>
      <c r="G24">
        <v>4</v>
      </c>
      <c r="H24">
        <v>3</v>
      </c>
      <c r="I24">
        <v>3</v>
      </c>
      <c r="J24">
        <v>3</v>
      </c>
      <c r="K24">
        <v>4</v>
      </c>
      <c r="L24">
        <v>3</v>
      </c>
      <c r="M24">
        <v>3</v>
      </c>
      <c r="N24">
        <v>4</v>
      </c>
      <c r="O24">
        <v>3</v>
      </c>
      <c r="P24">
        <v>4</v>
      </c>
      <c r="Q24" s="1">
        <v>2</v>
      </c>
      <c r="R24">
        <v>3</v>
      </c>
      <c r="S24">
        <v>3</v>
      </c>
      <c r="T24" s="1">
        <v>2</v>
      </c>
      <c r="U24">
        <v>3</v>
      </c>
      <c r="V24">
        <v>3</v>
      </c>
      <c r="W24">
        <v>4</v>
      </c>
      <c r="X24">
        <v>4</v>
      </c>
      <c r="Y24">
        <v>3</v>
      </c>
      <c r="Z24" s="1">
        <v>1</v>
      </c>
      <c r="AA24">
        <v>3</v>
      </c>
      <c r="AB24">
        <v>3</v>
      </c>
      <c r="AC24">
        <v>3</v>
      </c>
      <c r="AD24">
        <v>4</v>
      </c>
      <c r="AE24" s="1">
        <v>2</v>
      </c>
      <c r="AF24">
        <v>3</v>
      </c>
      <c r="AG24" s="1">
        <v>1</v>
      </c>
      <c r="AH24" s="1">
        <v>2</v>
      </c>
      <c r="AI24" s="1">
        <v>2</v>
      </c>
      <c r="AJ24" s="1">
        <v>1</v>
      </c>
      <c r="AK24">
        <v>3</v>
      </c>
      <c r="AL24">
        <v>3</v>
      </c>
      <c r="AM24">
        <v>3</v>
      </c>
      <c r="AN24" s="1">
        <v>2</v>
      </c>
      <c r="AO24">
        <v>3</v>
      </c>
      <c r="AP24">
        <f>SUM(Table13[[#This Row],[Column2]:[Column38]])</f>
        <v>107</v>
      </c>
    </row>
    <row r="25" spans="4:43" x14ac:dyDescent="0.25">
      <c r="D25" t="s">
        <v>44</v>
      </c>
      <c r="E25">
        <v>3</v>
      </c>
      <c r="F25">
        <v>3</v>
      </c>
      <c r="G25">
        <v>3</v>
      </c>
      <c r="H25">
        <v>3</v>
      </c>
      <c r="I25">
        <v>3</v>
      </c>
      <c r="J25">
        <v>3</v>
      </c>
      <c r="K25">
        <v>4</v>
      </c>
      <c r="L25">
        <v>3</v>
      </c>
      <c r="M25">
        <v>3</v>
      </c>
      <c r="N25">
        <v>3</v>
      </c>
      <c r="O25">
        <v>3</v>
      </c>
      <c r="P25">
        <v>3</v>
      </c>
      <c r="Q25">
        <v>3</v>
      </c>
      <c r="R25">
        <v>3</v>
      </c>
      <c r="S25">
        <v>3</v>
      </c>
      <c r="T25">
        <v>3</v>
      </c>
      <c r="U25">
        <v>3</v>
      </c>
      <c r="V25">
        <v>3</v>
      </c>
      <c r="W25">
        <v>4</v>
      </c>
      <c r="X25">
        <v>4</v>
      </c>
      <c r="Y25">
        <v>3</v>
      </c>
      <c r="Z25">
        <v>4</v>
      </c>
      <c r="AA25">
        <v>4</v>
      </c>
      <c r="AB25">
        <v>3</v>
      </c>
      <c r="AC25">
        <v>3</v>
      </c>
      <c r="AD25">
        <v>3</v>
      </c>
      <c r="AE25">
        <v>3</v>
      </c>
      <c r="AF25">
        <v>3</v>
      </c>
      <c r="AG25">
        <v>3</v>
      </c>
      <c r="AH25">
        <v>3</v>
      </c>
      <c r="AI25">
        <v>3</v>
      </c>
      <c r="AJ25">
        <v>3</v>
      </c>
      <c r="AK25">
        <v>4</v>
      </c>
      <c r="AL25">
        <v>3</v>
      </c>
      <c r="AM25">
        <v>3</v>
      </c>
      <c r="AN25">
        <v>4</v>
      </c>
      <c r="AO25">
        <v>4</v>
      </c>
      <c r="AP25">
        <f>SUM(Table13[[#This Row],[Column2]:[Column38]])</f>
        <v>119</v>
      </c>
    </row>
    <row r="26" spans="4:43" x14ac:dyDescent="0.25">
      <c r="D26" t="s">
        <v>45</v>
      </c>
      <c r="E26">
        <v>4</v>
      </c>
      <c r="F26">
        <v>4</v>
      </c>
      <c r="G26">
        <v>3</v>
      </c>
      <c r="H26">
        <v>3</v>
      </c>
      <c r="I26">
        <v>4</v>
      </c>
      <c r="J26">
        <v>3</v>
      </c>
      <c r="K26">
        <v>3</v>
      </c>
      <c r="L26">
        <v>3</v>
      </c>
      <c r="M26">
        <v>4</v>
      </c>
      <c r="N26">
        <v>3</v>
      </c>
      <c r="O26">
        <v>3</v>
      </c>
      <c r="P26">
        <v>3</v>
      </c>
      <c r="Q26">
        <v>3</v>
      </c>
      <c r="R26">
        <v>4</v>
      </c>
      <c r="S26">
        <v>4</v>
      </c>
      <c r="T26">
        <v>4</v>
      </c>
      <c r="U26">
        <v>4</v>
      </c>
      <c r="V26">
        <v>4</v>
      </c>
      <c r="W26">
        <v>4</v>
      </c>
      <c r="X26">
        <v>3</v>
      </c>
      <c r="Y26">
        <v>3</v>
      </c>
      <c r="Z26">
        <v>4</v>
      </c>
      <c r="AA26">
        <v>3</v>
      </c>
      <c r="AB26">
        <v>4</v>
      </c>
      <c r="AC26">
        <v>3</v>
      </c>
      <c r="AD26">
        <v>3</v>
      </c>
      <c r="AE26">
        <v>3</v>
      </c>
      <c r="AF26">
        <v>4</v>
      </c>
      <c r="AG26">
        <v>4</v>
      </c>
      <c r="AH26">
        <v>3</v>
      </c>
      <c r="AI26">
        <v>4</v>
      </c>
      <c r="AJ26">
        <v>3</v>
      </c>
      <c r="AK26">
        <v>3</v>
      </c>
      <c r="AL26">
        <v>4</v>
      </c>
      <c r="AM26">
        <v>4</v>
      </c>
      <c r="AN26">
        <v>3</v>
      </c>
      <c r="AO26">
        <v>3</v>
      </c>
      <c r="AP26">
        <f>SUM(Table13[[#This Row],[Column2]:[Column38]])</f>
        <v>128</v>
      </c>
    </row>
    <row r="27" spans="4:43" x14ac:dyDescent="0.25">
      <c r="AP27">
        <f>SUM(AP22:AP26)</f>
        <v>574</v>
      </c>
    </row>
    <row r="28" spans="4:43" x14ac:dyDescent="0.25">
      <c r="D28" t="s">
        <v>48</v>
      </c>
      <c r="AP28" s="12"/>
    </row>
    <row r="29" spans="4:43" x14ac:dyDescent="0.25">
      <c r="E29">
        <v>1</v>
      </c>
      <c r="F29">
        <v>2</v>
      </c>
      <c r="G29">
        <v>3</v>
      </c>
      <c r="H29">
        <v>4</v>
      </c>
      <c r="I29">
        <v>5</v>
      </c>
      <c r="J29">
        <v>6</v>
      </c>
      <c r="K29">
        <v>7</v>
      </c>
      <c r="L29">
        <v>8</v>
      </c>
      <c r="M29">
        <v>9</v>
      </c>
      <c r="N29">
        <v>10</v>
      </c>
      <c r="O29">
        <v>11</v>
      </c>
      <c r="P29">
        <v>12</v>
      </c>
      <c r="Q29">
        <v>13</v>
      </c>
      <c r="AP29" s="12"/>
    </row>
    <row r="30" spans="4:43" x14ac:dyDescent="0.25">
      <c r="D30" s="13" t="s">
        <v>40</v>
      </c>
      <c r="E30">
        <v>3</v>
      </c>
      <c r="F30">
        <v>3</v>
      </c>
      <c r="G30">
        <v>3</v>
      </c>
      <c r="H30">
        <v>3</v>
      </c>
      <c r="I30">
        <v>3</v>
      </c>
      <c r="J30">
        <v>3</v>
      </c>
      <c r="K30">
        <v>3</v>
      </c>
      <c r="L30">
        <v>3</v>
      </c>
      <c r="M30">
        <v>3</v>
      </c>
      <c r="N30">
        <v>3</v>
      </c>
      <c r="O30" s="1">
        <v>2</v>
      </c>
      <c r="P30">
        <v>3</v>
      </c>
      <c r="Q30">
        <v>3</v>
      </c>
      <c r="R30">
        <f>SUM(E30:Q30)</f>
        <v>38</v>
      </c>
      <c r="S30">
        <f>R30/R35*100</f>
        <v>19.689119170984455</v>
      </c>
    </row>
    <row r="31" spans="4:43" x14ac:dyDescent="0.25">
      <c r="D31" s="14" t="s">
        <v>41</v>
      </c>
      <c r="E31">
        <v>4</v>
      </c>
      <c r="F31">
        <v>3</v>
      </c>
      <c r="G31">
        <v>4</v>
      </c>
      <c r="H31">
        <v>3</v>
      </c>
      <c r="I31">
        <v>4</v>
      </c>
      <c r="J31">
        <v>3</v>
      </c>
      <c r="K31">
        <v>3</v>
      </c>
      <c r="L31">
        <v>3</v>
      </c>
      <c r="M31">
        <v>3</v>
      </c>
      <c r="N31">
        <v>3</v>
      </c>
      <c r="O31">
        <v>3</v>
      </c>
      <c r="P31">
        <v>3</v>
      </c>
      <c r="Q31">
        <v>3</v>
      </c>
      <c r="R31">
        <f>SUM(E31:Q31)</f>
        <v>42</v>
      </c>
      <c r="S31">
        <f>R31/R35*100</f>
        <v>21.761658031088082</v>
      </c>
    </row>
    <row r="32" spans="4:43" x14ac:dyDescent="0.25">
      <c r="D32" s="13" t="s">
        <v>43</v>
      </c>
      <c r="E32">
        <v>3</v>
      </c>
      <c r="F32">
        <v>3</v>
      </c>
      <c r="G32">
        <v>3</v>
      </c>
      <c r="H32">
        <v>3</v>
      </c>
      <c r="I32" s="1">
        <v>2</v>
      </c>
      <c r="J32" s="1">
        <v>2</v>
      </c>
      <c r="K32" s="1">
        <v>2</v>
      </c>
      <c r="L32" s="1">
        <v>2</v>
      </c>
      <c r="M32" s="1">
        <v>2</v>
      </c>
      <c r="N32">
        <v>3</v>
      </c>
      <c r="O32" s="1">
        <v>2</v>
      </c>
      <c r="P32" s="1">
        <v>2</v>
      </c>
      <c r="Q32" s="1">
        <v>2</v>
      </c>
      <c r="R32">
        <f>SUM(E32:Q32)</f>
        <v>31</v>
      </c>
      <c r="S32">
        <f>R32/R35*100</f>
        <v>16.062176165803109</v>
      </c>
    </row>
    <row r="33" spans="4:19" x14ac:dyDescent="0.25">
      <c r="D33" s="14" t="s">
        <v>44</v>
      </c>
      <c r="E33">
        <v>3</v>
      </c>
      <c r="F33">
        <v>4</v>
      </c>
      <c r="G33">
        <v>3</v>
      </c>
      <c r="H33">
        <v>4</v>
      </c>
      <c r="I33">
        <v>4</v>
      </c>
      <c r="J33">
        <v>3</v>
      </c>
      <c r="K33">
        <v>3</v>
      </c>
      <c r="L33">
        <v>3</v>
      </c>
      <c r="M33">
        <v>3</v>
      </c>
      <c r="N33">
        <v>3</v>
      </c>
      <c r="O33">
        <v>3</v>
      </c>
      <c r="P33">
        <v>3</v>
      </c>
      <c r="Q33">
        <v>4</v>
      </c>
      <c r="R33">
        <f>SUM(E33:Q33)</f>
        <v>43</v>
      </c>
      <c r="S33">
        <f>R33/R35*100</f>
        <v>22.279792746113987</v>
      </c>
    </row>
    <row r="34" spans="4:19" x14ac:dyDescent="0.25">
      <c r="D34" s="13" t="s">
        <v>45</v>
      </c>
      <c r="E34">
        <v>3</v>
      </c>
      <c r="F34">
        <v>3</v>
      </c>
      <c r="G34">
        <v>4</v>
      </c>
      <c r="H34">
        <v>3</v>
      </c>
      <c r="I34">
        <v>3</v>
      </c>
      <c r="J34">
        <v>3</v>
      </c>
      <c r="K34">
        <v>3</v>
      </c>
      <c r="L34">
        <v>3</v>
      </c>
      <c r="M34">
        <v>3</v>
      </c>
      <c r="N34">
        <v>3</v>
      </c>
      <c r="O34" s="1">
        <v>2</v>
      </c>
      <c r="P34">
        <v>3</v>
      </c>
      <c r="Q34">
        <v>3</v>
      </c>
      <c r="R34">
        <f>SUM(E34:Q34)</f>
        <v>39</v>
      </c>
      <c r="S34">
        <f>R34/R35*100</f>
        <v>20.207253886010363</v>
      </c>
    </row>
    <row r="35" spans="4:19" x14ac:dyDescent="0.25">
      <c r="R35">
        <f>SUM(R30:R34)</f>
        <v>193</v>
      </c>
    </row>
    <row r="36" spans="4:19" x14ac:dyDescent="0.25">
      <c r="R36">
        <f>4*13*5</f>
        <v>260</v>
      </c>
    </row>
    <row r="39" spans="4:19" x14ac:dyDescent="0.25">
      <c r="D39" t="s">
        <v>49</v>
      </c>
    </row>
    <row r="40" spans="4:19" x14ac:dyDescent="0.25">
      <c r="E40">
        <v>1</v>
      </c>
      <c r="F40">
        <v>2</v>
      </c>
      <c r="G40">
        <v>3</v>
      </c>
      <c r="H40">
        <v>4</v>
      </c>
      <c r="I40">
        <v>5</v>
      </c>
      <c r="J40">
        <v>6</v>
      </c>
      <c r="K40">
        <v>7</v>
      </c>
      <c r="L40">
        <v>8</v>
      </c>
      <c r="M40">
        <v>9</v>
      </c>
      <c r="N40">
        <v>10</v>
      </c>
      <c r="O40">
        <v>11</v>
      </c>
      <c r="P40">
        <v>12</v>
      </c>
      <c r="Q40">
        <v>13</v>
      </c>
    </row>
    <row r="41" spans="4:19" x14ac:dyDescent="0.25">
      <c r="D41" s="13" t="s">
        <v>40</v>
      </c>
      <c r="E41">
        <v>3</v>
      </c>
      <c r="F41">
        <v>3</v>
      </c>
      <c r="G41">
        <v>3</v>
      </c>
      <c r="H41">
        <v>3</v>
      </c>
      <c r="I41">
        <v>3</v>
      </c>
      <c r="J41">
        <v>3</v>
      </c>
      <c r="K41" s="1">
        <v>2</v>
      </c>
      <c r="L41">
        <v>3</v>
      </c>
      <c r="M41">
        <v>3</v>
      </c>
      <c r="N41">
        <v>3</v>
      </c>
      <c r="O41" s="1">
        <v>2</v>
      </c>
      <c r="P41" s="1">
        <v>2</v>
      </c>
      <c r="Q41" s="1">
        <v>2</v>
      </c>
      <c r="R41">
        <f>SUM(E41:Q41)</f>
        <v>35</v>
      </c>
    </row>
    <row r="42" spans="4:19" x14ac:dyDescent="0.25">
      <c r="D42" s="14" t="s">
        <v>41</v>
      </c>
      <c r="E42">
        <v>4</v>
      </c>
      <c r="F42">
        <v>3</v>
      </c>
      <c r="G42">
        <v>4</v>
      </c>
      <c r="H42">
        <v>3</v>
      </c>
      <c r="I42">
        <v>4</v>
      </c>
      <c r="J42">
        <v>3</v>
      </c>
      <c r="K42">
        <v>4</v>
      </c>
      <c r="L42">
        <v>3</v>
      </c>
      <c r="M42">
        <v>3</v>
      </c>
      <c r="N42">
        <v>3</v>
      </c>
      <c r="O42">
        <v>3</v>
      </c>
      <c r="P42">
        <v>3</v>
      </c>
      <c r="Q42">
        <v>3</v>
      </c>
      <c r="R42">
        <f>SUM(E42:Q42)</f>
        <v>43</v>
      </c>
    </row>
    <row r="43" spans="4:19" x14ac:dyDescent="0.25">
      <c r="D43" s="13" t="s">
        <v>43</v>
      </c>
      <c r="E43">
        <v>3</v>
      </c>
      <c r="F43">
        <v>3</v>
      </c>
      <c r="G43">
        <v>3</v>
      </c>
      <c r="H43">
        <v>3</v>
      </c>
      <c r="I43" s="1">
        <v>2</v>
      </c>
      <c r="J43" s="1">
        <v>2</v>
      </c>
      <c r="K43" s="1">
        <v>2</v>
      </c>
      <c r="L43" s="1">
        <v>2</v>
      </c>
      <c r="M43">
        <v>3</v>
      </c>
      <c r="N43" s="1">
        <v>2</v>
      </c>
      <c r="O43" s="1">
        <v>2</v>
      </c>
      <c r="P43" s="1">
        <v>2</v>
      </c>
      <c r="Q43" s="1">
        <v>2</v>
      </c>
      <c r="R43">
        <f>SUM(E43:Q43)</f>
        <v>31</v>
      </c>
    </row>
    <row r="44" spans="4:19" x14ac:dyDescent="0.25">
      <c r="D44" s="14" t="s">
        <v>44</v>
      </c>
      <c r="E44">
        <v>3</v>
      </c>
      <c r="F44">
        <v>4</v>
      </c>
      <c r="G44">
        <v>3</v>
      </c>
      <c r="H44">
        <v>3</v>
      </c>
      <c r="I44">
        <v>4</v>
      </c>
      <c r="J44">
        <v>3</v>
      </c>
      <c r="K44">
        <v>3</v>
      </c>
      <c r="L44">
        <v>3</v>
      </c>
      <c r="M44">
        <v>3</v>
      </c>
      <c r="N44">
        <v>3</v>
      </c>
      <c r="O44">
        <v>4</v>
      </c>
      <c r="P44">
        <v>3</v>
      </c>
      <c r="Q44">
        <v>3</v>
      </c>
      <c r="R44">
        <f>SUM(E44:Q44)</f>
        <v>42</v>
      </c>
    </row>
    <row r="45" spans="4:19" x14ac:dyDescent="0.25">
      <c r="D45" s="13" t="s">
        <v>45</v>
      </c>
      <c r="E45">
        <v>3</v>
      </c>
      <c r="F45">
        <v>3</v>
      </c>
      <c r="G45">
        <v>4</v>
      </c>
      <c r="H45">
        <v>3</v>
      </c>
      <c r="I45">
        <v>3</v>
      </c>
      <c r="J45">
        <v>3</v>
      </c>
      <c r="K45">
        <v>3</v>
      </c>
      <c r="L45" s="1">
        <v>2</v>
      </c>
      <c r="M45">
        <v>3</v>
      </c>
      <c r="N45">
        <v>3</v>
      </c>
      <c r="O45">
        <v>3</v>
      </c>
      <c r="P45">
        <v>3</v>
      </c>
      <c r="Q45" s="1">
        <v>2</v>
      </c>
      <c r="R45">
        <f>SUM(E45:Q45)</f>
        <v>38</v>
      </c>
    </row>
    <row r="46" spans="4:19" x14ac:dyDescent="0.25">
      <c r="R46">
        <f>SUM(R41:R45)</f>
        <v>189</v>
      </c>
    </row>
    <row r="47" spans="4:19" x14ac:dyDescent="0.25">
      <c r="R47">
        <f>4*13*5</f>
        <v>260</v>
      </c>
    </row>
    <row r="48" spans="4:19" x14ac:dyDescent="0.25">
      <c r="R48">
        <f>R46/R47*100</f>
        <v>72.692307692307693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Z92"/>
  <sheetViews>
    <sheetView tabSelected="1" workbookViewId="0">
      <selection activeCell="E31" sqref="E31"/>
    </sheetView>
  </sheetViews>
  <sheetFormatPr defaultRowHeight="15" x14ac:dyDescent="0.25"/>
  <cols>
    <col min="5" max="5" width="54.5703125" customWidth="1"/>
    <col min="6" max="6" width="22.7109375" customWidth="1"/>
    <col min="7" max="7" width="12.7109375" customWidth="1"/>
    <col min="15" max="15" width="85.28515625" customWidth="1"/>
  </cols>
  <sheetData>
    <row r="3" spans="4:25" x14ac:dyDescent="0.25">
      <c r="G3" t="s">
        <v>83</v>
      </c>
      <c r="H3" t="s">
        <v>84</v>
      </c>
    </row>
    <row r="4" spans="4:25" x14ac:dyDescent="0.25">
      <c r="E4" t="s">
        <v>50</v>
      </c>
      <c r="F4" t="s">
        <v>51</v>
      </c>
      <c r="G4" t="s">
        <v>52</v>
      </c>
      <c r="H4" t="s">
        <v>53</v>
      </c>
      <c r="N4" t="s">
        <v>92</v>
      </c>
      <c r="O4" t="s">
        <v>50</v>
      </c>
      <c r="P4" t="s">
        <v>93</v>
      </c>
      <c r="Q4" t="s">
        <v>94</v>
      </c>
      <c r="R4" t="s">
        <v>95</v>
      </c>
    </row>
    <row r="5" spans="4:25" x14ac:dyDescent="0.25">
      <c r="D5" s="19">
        <v>1</v>
      </c>
      <c r="E5" t="s">
        <v>54</v>
      </c>
      <c r="F5">
        <v>1</v>
      </c>
      <c r="G5">
        <v>0</v>
      </c>
      <c r="H5">
        <v>0</v>
      </c>
      <c r="N5">
        <v>1</v>
      </c>
      <c r="O5" t="s">
        <v>86</v>
      </c>
      <c r="P5">
        <v>1</v>
      </c>
      <c r="V5" s="18"/>
      <c r="W5" s="18"/>
      <c r="X5" s="18"/>
      <c r="Y5" s="18"/>
    </row>
    <row r="6" spans="4:25" x14ac:dyDescent="0.25">
      <c r="D6">
        <v>2</v>
      </c>
      <c r="E6" t="s">
        <v>55</v>
      </c>
      <c r="F6">
        <v>0</v>
      </c>
      <c r="G6">
        <v>0</v>
      </c>
      <c r="H6">
        <v>1</v>
      </c>
      <c r="O6" t="s">
        <v>91</v>
      </c>
    </row>
    <row r="7" spans="4:25" x14ac:dyDescent="0.25">
      <c r="D7">
        <v>3</v>
      </c>
      <c r="E7" t="s">
        <v>56</v>
      </c>
      <c r="F7">
        <v>1</v>
      </c>
      <c r="G7">
        <v>0</v>
      </c>
      <c r="H7">
        <v>0</v>
      </c>
      <c r="O7" t="s">
        <v>78</v>
      </c>
    </row>
    <row r="8" spans="4:25" x14ac:dyDescent="0.25">
      <c r="D8">
        <v>4</v>
      </c>
      <c r="E8" t="s">
        <v>57</v>
      </c>
      <c r="F8">
        <v>1</v>
      </c>
      <c r="G8">
        <v>0</v>
      </c>
      <c r="H8">
        <v>0</v>
      </c>
    </row>
    <row r="9" spans="4:25" x14ac:dyDescent="0.25">
      <c r="D9">
        <v>5</v>
      </c>
      <c r="E9" t="s">
        <v>58</v>
      </c>
      <c r="F9">
        <v>1</v>
      </c>
      <c r="N9">
        <v>2</v>
      </c>
      <c r="O9" t="s">
        <v>96</v>
      </c>
      <c r="P9">
        <v>1</v>
      </c>
    </row>
    <row r="10" spans="4:25" x14ac:dyDescent="0.25">
      <c r="D10">
        <v>6</v>
      </c>
      <c r="E10" t="s">
        <v>59</v>
      </c>
      <c r="F10">
        <v>1</v>
      </c>
      <c r="G10">
        <v>0</v>
      </c>
      <c r="H10">
        <v>0</v>
      </c>
      <c r="O10" t="s">
        <v>97</v>
      </c>
    </row>
    <row r="11" spans="4:25" x14ac:dyDescent="0.25">
      <c r="D11">
        <v>7</v>
      </c>
      <c r="E11" t="s">
        <v>60</v>
      </c>
      <c r="F11">
        <v>0</v>
      </c>
      <c r="G11">
        <v>0</v>
      </c>
      <c r="H11">
        <v>1</v>
      </c>
      <c r="N11">
        <v>3</v>
      </c>
      <c r="O11" t="s">
        <v>87</v>
      </c>
      <c r="P11">
        <v>1</v>
      </c>
    </row>
    <row r="12" spans="4:25" x14ac:dyDescent="0.25">
      <c r="D12">
        <v>8</v>
      </c>
      <c r="E12" t="s">
        <v>61</v>
      </c>
      <c r="F12">
        <v>0</v>
      </c>
      <c r="G12">
        <v>0</v>
      </c>
      <c r="H12">
        <v>1</v>
      </c>
      <c r="O12" t="s">
        <v>98</v>
      </c>
    </row>
    <row r="13" spans="4:25" x14ac:dyDescent="0.25">
      <c r="D13">
        <v>9</v>
      </c>
      <c r="E13" t="s">
        <v>62</v>
      </c>
      <c r="F13">
        <v>1</v>
      </c>
      <c r="G13">
        <v>0</v>
      </c>
      <c r="H13">
        <v>0</v>
      </c>
      <c r="O13" t="s">
        <v>99</v>
      </c>
    </row>
    <row r="14" spans="4:25" x14ac:dyDescent="0.25">
      <c r="D14">
        <v>10</v>
      </c>
      <c r="E14" t="s">
        <v>63</v>
      </c>
      <c r="F14">
        <v>1</v>
      </c>
      <c r="G14">
        <v>0</v>
      </c>
      <c r="H14">
        <v>0</v>
      </c>
      <c r="M14" s="18"/>
      <c r="N14" s="18">
        <v>4</v>
      </c>
      <c r="O14" s="18" t="s">
        <v>88</v>
      </c>
      <c r="P14" s="18">
        <v>1</v>
      </c>
      <c r="U14" s="18"/>
      <c r="V14" s="18"/>
      <c r="W14" s="18"/>
      <c r="X14" s="18"/>
      <c r="Y14" s="18"/>
    </row>
    <row r="15" spans="4:25" x14ac:dyDescent="0.25">
      <c r="D15">
        <v>11</v>
      </c>
      <c r="E15" t="s">
        <v>64</v>
      </c>
      <c r="F15">
        <v>1</v>
      </c>
      <c r="G15">
        <v>0</v>
      </c>
      <c r="H15">
        <v>0</v>
      </c>
      <c r="O15" t="s">
        <v>100</v>
      </c>
    </row>
    <row r="16" spans="4:25" x14ac:dyDescent="0.25">
      <c r="D16">
        <v>12</v>
      </c>
      <c r="E16" t="s">
        <v>65</v>
      </c>
      <c r="F16">
        <v>1</v>
      </c>
      <c r="G16">
        <v>0</v>
      </c>
      <c r="H16">
        <v>0</v>
      </c>
      <c r="O16" t="s">
        <v>101</v>
      </c>
    </row>
    <row r="17" spans="4:18" x14ac:dyDescent="0.25">
      <c r="D17">
        <v>13</v>
      </c>
      <c r="E17" t="s">
        <v>66</v>
      </c>
      <c r="F17">
        <v>1</v>
      </c>
      <c r="G17">
        <v>0</v>
      </c>
      <c r="H17">
        <v>0</v>
      </c>
      <c r="O17" t="s">
        <v>102</v>
      </c>
    </row>
    <row r="18" spans="4:18" x14ac:dyDescent="0.25">
      <c r="F18">
        <v>1</v>
      </c>
      <c r="G18">
        <v>0</v>
      </c>
      <c r="N18">
        <v>5</v>
      </c>
      <c r="O18" t="s">
        <v>103</v>
      </c>
      <c r="P18">
        <v>1</v>
      </c>
    </row>
    <row r="20" spans="4:18" x14ac:dyDescent="0.25">
      <c r="F20">
        <v>1</v>
      </c>
      <c r="G20">
        <v>0</v>
      </c>
      <c r="N20">
        <v>6</v>
      </c>
      <c r="O20" t="s">
        <v>104</v>
      </c>
      <c r="P20">
        <v>1</v>
      </c>
    </row>
    <row r="21" spans="4:18" x14ac:dyDescent="0.25">
      <c r="D21">
        <v>16</v>
      </c>
      <c r="E21" t="s">
        <v>67</v>
      </c>
      <c r="F21">
        <v>1</v>
      </c>
    </row>
    <row r="22" spans="4:18" x14ac:dyDescent="0.25">
      <c r="D22">
        <v>17</v>
      </c>
      <c r="E22" t="s">
        <v>68</v>
      </c>
      <c r="G22">
        <v>1</v>
      </c>
      <c r="N22">
        <v>7</v>
      </c>
      <c r="O22" t="s">
        <v>105</v>
      </c>
      <c r="P22">
        <v>1</v>
      </c>
    </row>
    <row r="23" spans="4:18" x14ac:dyDescent="0.25">
      <c r="D23">
        <v>18</v>
      </c>
      <c r="E23" t="s">
        <v>69</v>
      </c>
      <c r="G23">
        <v>1</v>
      </c>
    </row>
    <row r="24" spans="4:18" x14ac:dyDescent="0.25">
      <c r="D24">
        <v>19</v>
      </c>
      <c r="E24" t="s">
        <v>70</v>
      </c>
      <c r="G24">
        <v>1</v>
      </c>
      <c r="J24" s="16">
        <f>13/22</f>
        <v>0.59090909090909094</v>
      </c>
      <c r="N24">
        <v>8</v>
      </c>
      <c r="O24" t="s">
        <v>106</v>
      </c>
      <c r="P24">
        <v>1</v>
      </c>
    </row>
    <row r="25" spans="4:18" x14ac:dyDescent="0.25">
      <c r="D25">
        <v>20</v>
      </c>
      <c r="E25" t="s">
        <v>71</v>
      </c>
      <c r="G25">
        <v>1</v>
      </c>
      <c r="N25">
        <v>9</v>
      </c>
      <c r="O25" t="s">
        <v>89</v>
      </c>
      <c r="P25">
        <v>1</v>
      </c>
    </row>
    <row r="26" spans="4:18" x14ac:dyDescent="0.25">
      <c r="D26">
        <v>21</v>
      </c>
      <c r="E26" t="s">
        <v>72</v>
      </c>
      <c r="G26">
        <v>1</v>
      </c>
      <c r="O26" t="s">
        <v>90</v>
      </c>
    </row>
    <row r="27" spans="4:18" x14ac:dyDescent="0.25">
      <c r="D27">
        <v>22</v>
      </c>
      <c r="E27" t="s">
        <v>73</v>
      </c>
      <c r="G27">
        <v>1</v>
      </c>
      <c r="O27" t="s">
        <v>107</v>
      </c>
    </row>
    <row r="28" spans="4:18" x14ac:dyDescent="0.25">
      <c r="D28">
        <v>23</v>
      </c>
      <c r="E28" t="s">
        <v>74</v>
      </c>
      <c r="G28">
        <v>1</v>
      </c>
      <c r="N28">
        <v>10</v>
      </c>
      <c r="O28" t="s">
        <v>108</v>
      </c>
      <c r="R28">
        <v>1</v>
      </c>
    </row>
    <row r="29" spans="4:18" x14ac:dyDescent="0.25">
      <c r="D29">
        <v>24</v>
      </c>
      <c r="E29" t="s">
        <v>75</v>
      </c>
      <c r="G29">
        <v>1</v>
      </c>
      <c r="N29">
        <v>11</v>
      </c>
      <c r="O29" t="s">
        <v>109</v>
      </c>
      <c r="Q29">
        <v>1</v>
      </c>
    </row>
    <row r="30" spans="4:18" x14ac:dyDescent="0.25">
      <c r="D30">
        <v>25</v>
      </c>
      <c r="E30" t="s">
        <v>76</v>
      </c>
      <c r="G30">
        <v>1</v>
      </c>
      <c r="N30">
        <v>12</v>
      </c>
      <c r="O30" t="s">
        <v>110</v>
      </c>
      <c r="Q30">
        <v>1</v>
      </c>
    </row>
    <row r="31" spans="4:18" x14ac:dyDescent="0.25">
      <c r="F31">
        <f>SUM(F5:F22)</f>
        <v>13</v>
      </c>
      <c r="G31">
        <f>SUM(G22:G30)</f>
        <v>9</v>
      </c>
      <c r="H31">
        <f>SUM(H5:H17)</f>
        <v>3</v>
      </c>
      <c r="I31">
        <f>SUM(F31:H31)</f>
        <v>25</v>
      </c>
      <c r="N31">
        <v>13</v>
      </c>
      <c r="O31" t="s">
        <v>111</v>
      </c>
      <c r="Q31">
        <v>1</v>
      </c>
    </row>
    <row r="32" spans="4:18" x14ac:dyDescent="0.25">
      <c r="N32">
        <v>14</v>
      </c>
      <c r="O32" t="s">
        <v>85</v>
      </c>
      <c r="Q32">
        <v>1</v>
      </c>
    </row>
    <row r="33" spans="3:18" x14ac:dyDescent="0.25">
      <c r="C33" s="20" t="s">
        <v>157</v>
      </c>
      <c r="D33" s="20"/>
      <c r="E33" t="s">
        <v>156</v>
      </c>
      <c r="F33" s="16">
        <f>F31/25</f>
        <v>0.52</v>
      </c>
      <c r="G33" s="16">
        <f>G31/25</f>
        <v>0.36</v>
      </c>
      <c r="H33" s="16">
        <f>H31/25</f>
        <v>0.12</v>
      </c>
      <c r="I33">
        <f>SUM(F33:H33)</f>
        <v>1</v>
      </c>
      <c r="N33">
        <v>15</v>
      </c>
      <c r="O33" t="s">
        <v>112</v>
      </c>
      <c r="Q33">
        <v>1</v>
      </c>
    </row>
    <row r="34" spans="3:18" x14ac:dyDescent="0.25">
      <c r="C34" s="20"/>
      <c r="D34" s="20"/>
      <c r="E34" t="s">
        <v>77</v>
      </c>
      <c r="N34">
        <v>16</v>
      </c>
      <c r="O34" t="s">
        <v>113</v>
      </c>
      <c r="Q34">
        <v>1</v>
      </c>
    </row>
    <row r="35" spans="3:18" x14ac:dyDescent="0.25">
      <c r="C35" s="20"/>
      <c r="D35" s="20"/>
      <c r="E35" t="s">
        <v>166</v>
      </c>
      <c r="G35">
        <f>F31/G31</f>
        <v>1.4444444444444444</v>
      </c>
      <c r="H35">
        <f>F31/H31</f>
        <v>4.333333333333333</v>
      </c>
      <c r="N35">
        <v>17</v>
      </c>
      <c r="O35" t="s">
        <v>90</v>
      </c>
      <c r="R35">
        <v>1</v>
      </c>
    </row>
    <row r="36" spans="3:18" x14ac:dyDescent="0.25">
      <c r="C36" s="20" t="s">
        <v>158</v>
      </c>
      <c r="D36" s="20"/>
      <c r="E36" t="s">
        <v>163</v>
      </c>
      <c r="F36">
        <f>F33/10</f>
        <v>5.2000000000000005E-2</v>
      </c>
      <c r="G36">
        <f>10/25*100</f>
        <v>40</v>
      </c>
      <c r="J36">
        <f>F31/22</f>
        <v>0.59090909090909094</v>
      </c>
    </row>
    <row r="37" spans="3:18" x14ac:dyDescent="0.25">
      <c r="C37" s="20"/>
      <c r="D37" s="20"/>
      <c r="E37" t="s">
        <v>164</v>
      </c>
      <c r="F37">
        <f>G33/10</f>
        <v>3.5999999999999997E-2</v>
      </c>
      <c r="G37">
        <f>4/25*100</f>
        <v>16</v>
      </c>
      <c r="J37">
        <f>F31/16</f>
        <v>0.8125</v>
      </c>
      <c r="N37">
        <v>18</v>
      </c>
      <c r="O37" t="s">
        <v>114</v>
      </c>
      <c r="R37">
        <v>1</v>
      </c>
    </row>
    <row r="38" spans="3:18" x14ac:dyDescent="0.25">
      <c r="C38" s="20"/>
      <c r="D38" s="20"/>
      <c r="E38" t="s">
        <v>167</v>
      </c>
      <c r="F38">
        <f>H33/10</f>
        <v>1.2E-2</v>
      </c>
      <c r="G38">
        <f>13/25*100</f>
        <v>52</v>
      </c>
      <c r="N38">
        <v>19</v>
      </c>
      <c r="O38" t="s">
        <v>115</v>
      </c>
      <c r="P38">
        <v>1</v>
      </c>
    </row>
    <row r="39" spans="3:18" x14ac:dyDescent="0.25">
      <c r="C39" s="20" t="s">
        <v>161</v>
      </c>
      <c r="D39" s="20"/>
      <c r="E39" t="s">
        <v>159</v>
      </c>
      <c r="G39">
        <f>SUM(G36:G38)</f>
        <v>108</v>
      </c>
      <c r="J39">
        <f>F36/(F36+F37)</f>
        <v>0.59090909090909105</v>
      </c>
      <c r="O39" t="s">
        <v>116</v>
      </c>
    </row>
    <row r="40" spans="3:18" x14ac:dyDescent="0.25">
      <c r="C40" s="20"/>
      <c r="D40" s="20"/>
      <c r="E40" t="s">
        <v>160</v>
      </c>
      <c r="J40">
        <f>F36/(F36+F38)</f>
        <v>0.8125</v>
      </c>
      <c r="N40">
        <v>20</v>
      </c>
      <c r="O40" t="s">
        <v>117</v>
      </c>
      <c r="P40">
        <v>1</v>
      </c>
    </row>
    <row r="41" spans="3:18" x14ac:dyDescent="0.25">
      <c r="C41" s="20"/>
      <c r="D41" s="20"/>
      <c r="E41" t="s">
        <v>165</v>
      </c>
      <c r="O41" t="s">
        <v>118</v>
      </c>
    </row>
    <row r="42" spans="3:18" x14ac:dyDescent="0.25">
      <c r="C42" s="20" t="s">
        <v>162</v>
      </c>
      <c r="D42" s="20"/>
      <c r="E42" t="s">
        <v>168</v>
      </c>
      <c r="G42" s="16">
        <f>(G31+F31)/25</f>
        <v>0.88</v>
      </c>
      <c r="H42" s="16">
        <f>(H31+F31)/25</f>
        <v>0.64</v>
      </c>
      <c r="N42">
        <v>21</v>
      </c>
      <c r="O42" t="s">
        <v>119</v>
      </c>
      <c r="P42">
        <v>1</v>
      </c>
    </row>
    <row r="43" spans="3:18" x14ac:dyDescent="0.25">
      <c r="C43" s="20"/>
      <c r="D43" s="20"/>
      <c r="E43" t="s">
        <v>169</v>
      </c>
      <c r="O43" t="s">
        <v>120</v>
      </c>
    </row>
    <row r="44" spans="3:18" x14ac:dyDescent="0.25">
      <c r="C44" s="20"/>
      <c r="D44" s="20"/>
      <c r="E44" t="s">
        <v>170</v>
      </c>
      <c r="N44">
        <v>22</v>
      </c>
      <c r="O44" t="s">
        <v>121</v>
      </c>
      <c r="P44">
        <v>1</v>
      </c>
    </row>
    <row r="45" spans="3:18" x14ac:dyDescent="0.25">
      <c r="O45" t="s">
        <v>122</v>
      </c>
    </row>
    <row r="46" spans="3:18" x14ac:dyDescent="0.25">
      <c r="N46">
        <v>23</v>
      </c>
      <c r="O46" t="s">
        <v>123</v>
      </c>
      <c r="P46">
        <v>1</v>
      </c>
    </row>
    <row r="47" spans="3:18" x14ac:dyDescent="0.25">
      <c r="O47" t="s">
        <v>120</v>
      </c>
    </row>
    <row r="48" spans="3:18" x14ac:dyDescent="0.25">
      <c r="O48" t="s">
        <v>124</v>
      </c>
    </row>
    <row r="49" spans="13:26" x14ac:dyDescent="0.25">
      <c r="N49">
        <v>24</v>
      </c>
      <c r="O49" t="s">
        <v>125</v>
      </c>
      <c r="P49">
        <v>1</v>
      </c>
      <c r="U49" s="18"/>
    </row>
    <row r="50" spans="13:26" x14ac:dyDescent="0.25">
      <c r="O50" t="s">
        <v>126</v>
      </c>
      <c r="U50" s="18"/>
      <c r="V50" s="18"/>
      <c r="W50" s="18"/>
      <c r="X50" s="18"/>
      <c r="Y50" s="18"/>
    </row>
    <row r="51" spans="13:26" x14ac:dyDescent="0.25">
      <c r="O51" t="s">
        <v>127</v>
      </c>
      <c r="U51" s="18"/>
      <c r="V51" s="18"/>
      <c r="W51" s="18"/>
      <c r="X51" s="18"/>
      <c r="Y51" s="18"/>
      <c r="Z51" s="18"/>
    </row>
    <row r="52" spans="13:26" x14ac:dyDescent="0.25">
      <c r="N52">
        <v>25</v>
      </c>
      <c r="O52" t="s">
        <v>128</v>
      </c>
      <c r="P52">
        <v>1</v>
      </c>
    </row>
    <row r="53" spans="13:26" x14ac:dyDescent="0.25">
      <c r="O53" t="s">
        <v>129</v>
      </c>
    </row>
    <row r="54" spans="13:26" x14ac:dyDescent="0.25">
      <c r="N54">
        <v>26</v>
      </c>
      <c r="O54" t="s">
        <v>130</v>
      </c>
      <c r="R54">
        <v>1</v>
      </c>
    </row>
    <row r="55" spans="13:26" x14ac:dyDescent="0.25">
      <c r="N55">
        <v>27</v>
      </c>
      <c r="O55" t="s">
        <v>131</v>
      </c>
      <c r="P55">
        <v>1</v>
      </c>
    </row>
    <row r="56" spans="13:26" x14ac:dyDescent="0.25">
      <c r="O56" t="s">
        <v>132</v>
      </c>
      <c r="U56" s="18"/>
      <c r="V56" s="18"/>
      <c r="W56" s="18"/>
      <c r="X56" s="18"/>
      <c r="Y56" s="18"/>
      <c r="Z56" s="18"/>
    </row>
    <row r="57" spans="13:26" x14ac:dyDescent="0.25">
      <c r="O57" t="s">
        <v>133</v>
      </c>
    </row>
    <row r="58" spans="13:26" x14ac:dyDescent="0.25">
      <c r="O58" t="s">
        <v>134</v>
      </c>
    </row>
    <row r="59" spans="13:26" x14ac:dyDescent="0.25">
      <c r="O59" t="s">
        <v>135</v>
      </c>
    </row>
    <row r="60" spans="13:26" x14ac:dyDescent="0.25">
      <c r="N60">
        <v>28</v>
      </c>
      <c r="O60" t="s">
        <v>136</v>
      </c>
      <c r="R60">
        <v>1</v>
      </c>
    </row>
    <row r="61" spans="13:26" x14ac:dyDescent="0.25">
      <c r="N61">
        <v>29</v>
      </c>
      <c r="O61" t="s">
        <v>137</v>
      </c>
      <c r="P61">
        <v>1</v>
      </c>
    </row>
    <row r="62" spans="13:26" x14ac:dyDescent="0.25">
      <c r="O62" t="s">
        <v>138</v>
      </c>
    </row>
    <row r="63" spans="13:26" x14ac:dyDescent="0.25">
      <c r="N63">
        <v>30</v>
      </c>
      <c r="O63" t="s">
        <v>139</v>
      </c>
      <c r="P63">
        <v>1</v>
      </c>
    </row>
    <row r="64" spans="13:26" x14ac:dyDescent="0.25">
      <c r="M64" s="17"/>
      <c r="O64" t="s">
        <v>140</v>
      </c>
    </row>
    <row r="65" spans="13:16" x14ac:dyDescent="0.25">
      <c r="M65" s="18"/>
      <c r="N65" s="18">
        <v>31</v>
      </c>
      <c r="O65" s="18" t="s">
        <v>141</v>
      </c>
      <c r="P65" s="18">
        <v>1</v>
      </c>
    </row>
    <row r="66" spans="13:16" x14ac:dyDescent="0.25">
      <c r="O66" t="s">
        <v>142</v>
      </c>
    </row>
    <row r="67" spans="13:16" x14ac:dyDescent="0.25">
      <c r="N67">
        <v>32</v>
      </c>
      <c r="O67" t="s">
        <v>143</v>
      </c>
      <c r="P67">
        <v>1</v>
      </c>
    </row>
    <row r="68" spans="13:16" x14ac:dyDescent="0.25">
      <c r="O68" t="s">
        <v>144</v>
      </c>
    </row>
    <row r="69" spans="13:16" x14ac:dyDescent="0.25">
      <c r="N69">
        <v>33</v>
      </c>
      <c r="O69" t="s">
        <v>145</v>
      </c>
      <c r="P69">
        <v>1</v>
      </c>
    </row>
    <row r="70" spans="13:16" x14ac:dyDescent="0.25">
      <c r="O70" t="s">
        <v>146</v>
      </c>
    </row>
    <row r="71" spans="13:16" x14ac:dyDescent="0.25">
      <c r="N71">
        <v>34</v>
      </c>
      <c r="O71" t="s">
        <v>147</v>
      </c>
      <c r="P71">
        <v>1</v>
      </c>
    </row>
    <row r="73" spans="13:16" x14ac:dyDescent="0.25">
      <c r="N73">
        <v>35</v>
      </c>
      <c r="O73" t="s">
        <v>148</v>
      </c>
      <c r="P73">
        <v>1</v>
      </c>
    </row>
    <row r="74" spans="13:16" x14ac:dyDescent="0.25">
      <c r="O74" t="s">
        <v>146</v>
      </c>
    </row>
    <row r="75" spans="13:16" x14ac:dyDescent="0.25">
      <c r="N75">
        <v>36</v>
      </c>
      <c r="O75" t="s">
        <v>149</v>
      </c>
      <c r="P75">
        <v>1</v>
      </c>
    </row>
    <row r="76" spans="13:16" x14ac:dyDescent="0.25">
      <c r="O76" t="s">
        <v>146</v>
      </c>
    </row>
    <row r="77" spans="13:16" x14ac:dyDescent="0.25">
      <c r="N77">
        <v>37</v>
      </c>
      <c r="O77" t="s">
        <v>150</v>
      </c>
      <c r="P77">
        <v>1</v>
      </c>
    </row>
    <row r="78" spans="13:16" x14ac:dyDescent="0.25">
      <c r="O78" t="s">
        <v>151</v>
      </c>
    </row>
    <row r="79" spans="13:16" x14ac:dyDescent="0.25">
      <c r="N79">
        <v>38</v>
      </c>
      <c r="O79" t="s">
        <v>152</v>
      </c>
      <c r="P79">
        <v>1</v>
      </c>
    </row>
    <row r="80" spans="13:16" x14ac:dyDescent="0.25">
      <c r="O80" t="s">
        <v>129</v>
      </c>
    </row>
    <row r="81" spans="14:19" x14ac:dyDescent="0.25">
      <c r="N81">
        <v>39</v>
      </c>
      <c r="O81" t="s">
        <v>130</v>
      </c>
      <c r="R81">
        <v>1</v>
      </c>
    </row>
    <row r="82" spans="14:19" x14ac:dyDescent="0.25">
      <c r="N82">
        <v>40</v>
      </c>
      <c r="O82" t="s">
        <v>131</v>
      </c>
      <c r="P82">
        <v>1</v>
      </c>
    </row>
    <row r="83" spans="14:19" x14ac:dyDescent="0.25">
      <c r="O83" t="s">
        <v>153</v>
      </c>
    </row>
    <row r="84" spans="14:19" x14ac:dyDescent="0.25">
      <c r="N84">
        <v>41</v>
      </c>
      <c r="O84" t="s">
        <v>134</v>
      </c>
      <c r="P84">
        <v>1</v>
      </c>
    </row>
    <row r="85" spans="14:19" x14ac:dyDescent="0.25">
      <c r="O85" t="s">
        <v>82</v>
      </c>
    </row>
    <row r="86" spans="14:19" x14ac:dyDescent="0.25">
      <c r="N86">
        <v>42</v>
      </c>
      <c r="O86" t="s">
        <v>154</v>
      </c>
      <c r="R86">
        <v>1</v>
      </c>
    </row>
    <row r="88" spans="14:19" x14ac:dyDescent="0.25">
      <c r="N88">
        <v>43</v>
      </c>
      <c r="O88" t="s">
        <v>80</v>
      </c>
      <c r="Q88">
        <v>1</v>
      </c>
    </row>
    <row r="89" spans="14:19" x14ac:dyDescent="0.25">
      <c r="N89">
        <v>44</v>
      </c>
      <c r="O89" t="s">
        <v>81</v>
      </c>
      <c r="Q89">
        <v>1</v>
      </c>
    </row>
    <row r="90" spans="14:19" x14ac:dyDescent="0.25">
      <c r="N90">
        <v>45</v>
      </c>
      <c r="O90" t="s">
        <v>79</v>
      </c>
      <c r="Q90">
        <v>1</v>
      </c>
    </row>
    <row r="91" spans="14:19" x14ac:dyDescent="0.25">
      <c r="N91">
        <v>46</v>
      </c>
      <c r="O91" t="s">
        <v>155</v>
      </c>
      <c r="Q91">
        <v>1</v>
      </c>
    </row>
    <row r="92" spans="14:19" x14ac:dyDescent="0.25">
      <c r="N92">
        <v>47</v>
      </c>
      <c r="P92">
        <f>SUM(P5:P91)</f>
        <v>29</v>
      </c>
      <c r="Q92">
        <f t="shared" ref="Q92:R92" si="0">SUM(Q5:Q91)</f>
        <v>10</v>
      </c>
      <c r="R92">
        <f t="shared" si="0"/>
        <v>7</v>
      </c>
      <c r="S92">
        <f>SUM(P92:R92)</f>
        <v>46</v>
      </c>
    </row>
  </sheetData>
  <mergeCells count="4">
    <mergeCell ref="C33:D35"/>
    <mergeCell ref="C36:D38"/>
    <mergeCell ref="C42:D44"/>
    <mergeCell ref="C39:D4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Galih</dc:creator>
  <cp:lastModifiedBy>Galih</cp:lastModifiedBy>
  <dcterms:created xsi:type="dcterms:W3CDTF">2019-06-21T07:56:38Z</dcterms:created>
  <dcterms:modified xsi:type="dcterms:W3CDTF">2019-10-31T06:30:29Z</dcterms:modified>
</cp:coreProperties>
</file>