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1SERBASERBI KULIAH\1. KULIAH\1. 1BISMILLAH SKRIPSI\001. SKRIPSI (BISMILLAH)\0001. PASCA SIDANG SKRIPSI\PROJEK JURNAL\"/>
    </mc:Choice>
  </mc:AlternateContent>
  <bookViews>
    <workbookView xWindow="0" yWindow="0" windowWidth="20490" windowHeight="7650" firstSheet="1" activeTab="4"/>
  </bookViews>
  <sheets>
    <sheet name="Validasi Angket Respon" sheetId="1" r:id="rId1"/>
    <sheet name="Validasi Ahli Materi" sheetId="2" r:id="rId2"/>
    <sheet name="Validasi Ahli Media" sheetId="3" r:id="rId3"/>
    <sheet name="Respons Peserta Didik" sheetId="4" r:id="rId4"/>
    <sheet name="Sheet1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S12" i="1" s="1"/>
  <c r="AN122" i="4"/>
  <c r="AN123" i="4" s="1"/>
  <c r="AE122" i="4"/>
  <c r="V122" i="4"/>
  <c r="V121" i="4"/>
  <c r="N121" i="4"/>
  <c r="N122" i="4"/>
  <c r="J122" i="4"/>
  <c r="D122" i="4"/>
  <c r="D121" i="4"/>
  <c r="AF120" i="4"/>
  <c r="AG120" i="4"/>
  <c r="AH120" i="4"/>
  <c r="AI120" i="4"/>
  <c r="AJ120" i="4"/>
  <c r="AE120" i="4"/>
  <c r="M120" i="4"/>
  <c r="L120" i="4"/>
  <c r="K120" i="4"/>
  <c r="J120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D78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47" i="4"/>
  <c r="D123" i="4" l="1"/>
  <c r="J121" i="4"/>
  <c r="AE121" i="4"/>
  <c r="W13" i="2"/>
  <c r="W12" i="2"/>
  <c r="H137" i="2"/>
  <c r="F137" i="2"/>
  <c r="D137" i="2"/>
  <c r="H136" i="2"/>
  <c r="F136" i="2"/>
  <c r="D136" i="2"/>
  <c r="H135" i="2"/>
  <c r="F135" i="2"/>
  <c r="D135" i="2"/>
  <c r="H134" i="2"/>
  <c r="F134" i="2"/>
  <c r="D134" i="2"/>
  <c r="H133" i="2"/>
  <c r="F133" i="2"/>
  <c r="D133" i="2"/>
  <c r="H132" i="2"/>
  <c r="F132" i="2"/>
  <c r="D132" i="2"/>
  <c r="H131" i="2"/>
  <c r="F131" i="2"/>
  <c r="D131" i="2"/>
  <c r="H130" i="2"/>
  <c r="F130" i="2"/>
  <c r="D130" i="2"/>
  <c r="H129" i="2"/>
  <c r="F129" i="2"/>
  <c r="D129" i="2"/>
  <c r="H128" i="2"/>
  <c r="G139" i="2" s="1"/>
  <c r="G140" i="2" s="1"/>
  <c r="F128" i="2"/>
  <c r="D128" i="2"/>
  <c r="C120" i="2"/>
  <c r="Z14" i="3"/>
  <c r="Z13" i="3"/>
  <c r="C19" i="3"/>
  <c r="C128" i="3"/>
  <c r="E127" i="3"/>
  <c r="G127" i="3"/>
  <c r="C127" i="3"/>
  <c r="E126" i="3"/>
  <c r="G126" i="3"/>
  <c r="C126" i="3"/>
  <c r="C106" i="3"/>
  <c r="E105" i="3"/>
  <c r="G105" i="3"/>
  <c r="C105" i="3"/>
  <c r="E104" i="3"/>
  <c r="G104" i="3"/>
  <c r="C104" i="3"/>
  <c r="C84" i="3"/>
  <c r="E83" i="3"/>
  <c r="G83" i="3"/>
  <c r="C83" i="3"/>
  <c r="E82" i="3"/>
  <c r="G82" i="3"/>
  <c r="C82" i="3"/>
  <c r="C62" i="3"/>
  <c r="E61" i="3"/>
  <c r="G61" i="3"/>
  <c r="I61" i="3"/>
  <c r="K61" i="3"/>
  <c r="M61" i="3"/>
  <c r="C61" i="3"/>
  <c r="E60" i="3"/>
  <c r="G60" i="3"/>
  <c r="I60" i="3"/>
  <c r="K60" i="3"/>
  <c r="M60" i="3"/>
  <c r="C60" i="3"/>
  <c r="C41" i="3"/>
  <c r="E40" i="3"/>
  <c r="G40" i="3"/>
  <c r="I40" i="3"/>
  <c r="K40" i="3"/>
  <c r="M40" i="3"/>
  <c r="O40" i="3"/>
  <c r="C40" i="3"/>
  <c r="E39" i="3"/>
  <c r="G39" i="3"/>
  <c r="I39" i="3"/>
  <c r="K39" i="3"/>
  <c r="M39" i="3"/>
  <c r="O39" i="3"/>
  <c r="C39" i="3"/>
  <c r="E18" i="3"/>
  <c r="G18" i="3"/>
  <c r="I18" i="3"/>
  <c r="K18" i="3"/>
  <c r="M18" i="3"/>
  <c r="O18" i="3"/>
  <c r="Q18" i="3"/>
  <c r="S18" i="3"/>
  <c r="C18" i="3"/>
  <c r="E17" i="3"/>
  <c r="G17" i="3"/>
  <c r="I17" i="3"/>
  <c r="K17" i="3"/>
  <c r="M17" i="3"/>
  <c r="O17" i="3"/>
  <c r="Q17" i="3"/>
  <c r="S17" i="3"/>
  <c r="C17" i="3"/>
  <c r="E119" i="2"/>
  <c r="G119" i="2"/>
  <c r="C119" i="2"/>
  <c r="E118" i="2"/>
  <c r="G118" i="2"/>
  <c r="C118" i="2"/>
  <c r="G99" i="2"/>
  <c r="C99" i="2"/>
  <c r="G98" i="2"/>
  <c r="C98" i="2"/>
  <c r="I78" i="2"/>
  <c r="I77" i="2"/>
  <c r="C59" i="2"/>
  <c r="E58" i="2"/>
  <c r="G58" i="2"/>
  <c r="C58" i="2"/>
  <c r="E57" i="2"/>
  <c r="G57" i="2"/>
  <c r="C57" i="2"/>
  <c r="C38" i="2"/>
  <c r="E37" i="2"/>
  <c r="G37" i="2"/>
  <c r="I37" i="2"/>
  <c r="K37" i="2"/>
  <c r="M37" i="2"/>
  <c r="C37" i="2"/>
  <c r="G36" i="2"/>
  <c r="E36" i="2"/>
  <c r="I36" i="2"/>
  <c r="K36" i="2"/>
  <c r="M36" i="2"/>
  <c r="C36" i="2"/>
  <c r="E17" i="2"/>
  <c r="G17" i="2"/>
  <c r="K17" i="2"/>
  <c r="M17" i="2"/>
  <c r="O17" i="2"/>
  <c r="C17" i="2"/>
  <c r="O16" i="2"/>
  <c r="M16" i="2"/>
  <c r="K16" i="2"/>
  <c r="G16" i="2"/>
  <c r="E16" i="2"/>
  <c r="C16" i="2"/>
  <c r="E139" i="2" l="1"/>
  <c r="E140" i="2" s="1"/>
  <c r="C139" i="2"/>
  <c r="C140" i="2" s="1"/>
  <c r="C141" i="2" s="1"/>
  <c r="D112" i="2"/>
  <c r="H115" i="2"/>
  <c r="H116" i="2"/>
  <c r="F115" i="2"/>
  <c r="F116" i="2"/>
  <c r="D115" i="2"/>
  <c r="D116" i="2"/>
  <c r="H95" i="2"/>
  <c r="H96" i="2"/>
  <c r="F95" i="2"/>
  <c r="E98" i="2" s="1"/>
  <c r="E99" i="2" s="1"/>
  <c r="C100" i="2" s="1"/>
  <c r="F96" i="2"/>
  <c r="D95" i="2"/>
  <c r="D96" i="2"/>
  <c r="J74" i="2"/>
  <c r="J75" i="2"/>
  <c r="H74" i="2"/>
  <c r="G77" i="2" s="1"/>
  <c r="G78" i="2" s="1"/>
  <c r="H75" i="2"/>
  <c r="F74" i="2"/>
  <c r="E77" i="2" s="1"/>
  <c r="E78" i="2" s="1"/>
  <c r="F75" i="2"/>
  <c r="D74" i="2"/>
  <c r="C77" i="2" s="1"/>
  <c r="C78" i="2" s="1"/>
  <c r="D75" i="2"/>
  <c r="H54" i="2"/>
  <c r="H55" i="2"/>
  <c r="F54" i="2"/>
  <c r="F55" i="2"/>
  <c r="D54" i="2"/>
  <c r="D55" i="2"/>
  <c r="N33" i="2"/>
  <c r="N34" i="2"/>
  <c r="L33" i="2"/>
  <c r="L34" i="2"/>
  <c r="J33" i="2"/>
  <c r="J34" i="2"/>
  <c r="H33" i="2"/>
  <c r="H34" i="2"/>
  <c r="F33" i="2"/>
  <c r="F34" i="2"/>
  <c r="D33" i="2"/>
  <c r="D34" i="2"/>
  <c r="P13" i="2"/>
  <c r="P14" i="2"/>
  <c r="N13" i="2"/>
  <c r="N14" i="2"/>
  <c r="L13" i="2"/>
  <c r="L14" i="2"/>
  <c r="J13" i="2"/>
  <c r="I16" i="2" s="1"/>
  <c r="I17" i="2" s="1"/>
  <c r="C18" i="2" s="1"/>
  <c r="J14" i="2"/>
  <c r="H13" i="2"/>
  <c r="H14" i="2"/>
  <c r="F13" i="2"/>
  <c r="F14" i="2"/>
  <c r="D13" i="2"/>
  <c r="D14" i="2"/>
  <c r="P36" i="3"/>
  <c r="P37" i="3"/>
  <c r="N36" i="3"/>
  <c r="N37" i="3"/>
  <c r="L36" i="3"/>
  <c r="L37" i="3"/>
  <c r="J36" i="3"/>
  <c r="J37" i="3"/>
  <c r="H36" i="3"/>
  <c r="H37" i="3"/>
  <c r="F36" i="3"/>
  <c r="F37" i="3"/>
  <c r="D36" i="3"/>
  <c r="D37" i="3"/>
  <c r="N57" i="3"/>
  <c r="N58" i="3"/>
  <c r="L57" i="3"/>
  <c r="L58" i="3"/>
  <c r="J57" i="3"/>
  <c r="J58" i="3"/>
  <c r="H57" i="3"/>
  <c r="H58" i="3"/>
  <c r="F57" i="3"/>
  <c r="F58" i="3"/>
  <c r="D57" i="3"/>
  <c r="D58" i="3"/>
  <c r="H79" i="3"/>
  <c r="H80" i="3"/>
  <c r="F79" i="3"/>
  <c r="F80" i="3"/>
  <c r="D79" i="3"/>
  <c r="D80" i="3"/>
  <c r="H101" i="3"/>
  <c r="H102" i="3"/>
  <c r="F101" i="3"/>
  <c r="F102" i="3"/>
  <c r="D101" i="3"/>
  <c r="D102" i="3"/>
  <c r="H123" i="3"/>
  <c r="H124" i="3"/>
  <c r="F123" i="3"/>
  <c r="F124" i="3"/>
  <c r="D122" i="3"/>
  <c r="D123" i="3"/>
  <c r="D124" i="3"/>
  <c r="T14" i="3"/>
  <c r="T15" i="3"/>
  <c r="R14" i="3"/>
  <c r="R15" i="3"/>
  <c r="P14" i="3"/>
  <c r="P15" i="3"/>
  <c r="N14" i="3"/>
  <c r="N15" i="3"/>
  <c r="L14" i="3"/>
  <c r="J14" i="3"/>
  <c r="J15" i="3"/>
  <c r="H14" i="3"/>
  <c r="H15" i="3"/>
  <c r="F14" i="3"/>
  <c r="F15" i="3"/>
  <c r="D14" i="3"/>
  <c r="D15" i="3"/>
  <c r="C79" i="2" l="1"/>
  <c r="D28" i="2"/>
  <c r="D9" i="3"/>
  <c r="H108" i="2" l="1"/>
  <c r="H109" i="2"/>
  <c r="H110" i="2"/>
  <c r="H111" i="2"/>
  <c r="H112" i="2"/>
  <c r="H113" i="2"/>
  <c r="H114" i="2"/>
  <c r="F108" i="2"/>
  <c r="F109" i="2"/>
  <c r="F110" i="2"/>
  <c r="F111" i="2"/>
  <c r="F112" i="2"/>
  <c r="F113" i="2"/>
  <c r="F114" i="2"/>
  <c r="D108" i="2"/>
  <c r="D109" i="2"/>
  <c r="D110" i="2"/>
  <c r="D111" i="2"/>
  <c r="D113" i="2"/>
  <c r="D114" i="2"/>
  <c r="H107" i="2"/>
  <c r="F107" i="2"/>
  <c r="D107" i="2"/>
  <c r="H88" i="2"/>
  <c r="H89" i="2"/>
  <c r="H90" i="2"/>
  <c r="H91" i="2"/>
  <c r="H92" i="2"/>
  <c r="H93" i="2"/>
  <c r="H94" i="2"/>
  <c r="F88" i="2"/>
  <c r="F89" i="2"/>
  <c r="F90" i="2"/>
  <c r="F91" i="2"/>
  <c r="F92" i="2"/>
  <c r="F93" i="2"/>
  <c r="F94" i="2"/>
  <c r="D88" i="2"/>
  <c r="D89" i="2"/>
  <c r="D90" i="2"/>
  <c r="D91" i="2"/>
  <c r="D92" i="2"/>
  <c r="D93" i="2"/>
  <c r="D94" i="2"/>
  <c r="H87" i="2"/>
  <c r="F87" i="2"/>
  <c r="D87" i="2"/>
  <c r="J67" i="2"/>
  <c r="J68" i="2"/>
  <c r="J69" i="2"/>
  <c r="J70" i="2"/>
  <c r="J71" i="2"/>
  <c r="J72" i="2"/>
  <c r="J73" i="2"/>
  <c r="H67" i="2"/>
  <c r="H68" i="2"/>
  <c r="H69" i="2"/>
  <c r="H70" i="2"/>
  <c r="H71" i="2"/>
  <c r="H72" i="2"/>
  <c r="H73" i="2"/>
  <c r="F67" i="2"/>
  <c r="F68" i="2"/>
  <c r="F69" i="2"/>
  <c r="F70" i="2"/>
  <c r="F71" i="2"/>
  <c r="F72" i="2"/>
  <c r="F73" i="2"/>
  <c r="D67" i="2"/>
  <c r="D68" i="2"/>
  <c r="D69" i="2"/>
  <c r="D70" i="2"/>
  <c r="D71" i="2"/>
  <c r="D72" i="2"/>
  <c r="D73" i="2"/>
  <c r="J66" i="2"/>
  <c r="H66" i="2"/>
  <c r="F66" i="2"/>
  <c r="D66" i="2"/>
  <c r="H47" i="2"/>
  <c r="H48" i="2"/>
  <c r="H49" i="2"/>
  <c r="H50" i="2"/>
  <c r="H51" i="2"/>
  <c r="H52" i="2"/>
  <c r="H53" i="2"/>
  <c r="F47" i="2"/>
  <c r="F48" i="2"/>
  <c r="F49" i="2"/>
  <c r="F50" i="2"/>
  <c r="F51" i="2"/>
  <c r="F52" i="2"/>
  <c r="F53" i="2"/>
  <c r="D47" i="2"/>
  <c r="D48" i="2"/>
  <c r="D49" i="2"/>
  <c r="D50" i="2"/>
  <c r="D51" i="2"/>
  <c r="D52" i="2"/>
  <c r="D53" i="2"/>
  <c r="H46" i="2"/>
  <c r="F46" i="2"/>
  <c r="D46" i="2"/>
  <c r="N26" i="2"/>
  <c r="N27" i="2"/>
  <c r="N28" i="2"/>
  <c r="N29" i="2"/>
  <c r="N30" i="2"/>
  <c r="N31" i="2"/>
  <c r="N32" i="2"/>
  <c r="L26" i="2"/>
  <c r="L27" i="2"/>
  <c r="L28" i="2"/>
  <c r="L29" i="2"/>
  <c r="L30" i="2"/>
  <c r="L31" i="2"/>
  <c r="L32" i="2"/>
  <c r="J26" i="2"/>
  <c r="J27" i="2"/>
  <c r="J28" i="2"/>
  <c r="J29" i="2"/>
  <c r="J30" i="2"/>
  <c r="J31" i="2"/>
  <c r="J32" i="2"/>
  <c r="H26" i="2"/>
  <c r="H27" i="2"/>
  <c r="H28" i="2"/>
  <c r="H29" i="2"/>
  <c r="H30" i="2"/>
  <c r="H31" i="2"/>
  <c r="H32" i="2"/>
  <c r="F26" i="2"/>
  <c r="F27" i="2"/>
  <c r="F28" i="2"/>
  <c r="F29" i="2"/>
  <c r="F30" i="2"/>
  <c r="F31" i="2"/>
  <c r="F32" i="2"/>
  <c r="D26" i="2"/>
  <c r="D27" i="2"/>
  <c r="D29" i="2"/>
  <c r="D30" i="2"/>
  <c r="D31" i="2"/>
  <c r="D32" i="2"/>
  <c r="N25" i="2"/>
  <c r="L25" i="2"/>
  <c r="J25" i="2"/>
  <c r="H25" i="2"/>
  <c r="F25" i="2"/>
  <c r="D25" i="2"/>
  <c r="P6" i="2"/>
  <c r="P7" i="2"/>
  <c r="P8" i="2"/>
  <c r="P9" i="2"/>
  <c r="P10" i="2"/>
  <c r="P11" i="2"/>
  <c r="P12" i="2"/>
  <c r="N6" i="2"/>
  <c r="N7" i="2"/>
  <c r="N8" i="2"/>
  <c r="N9" i="2"/>
  <c r="N10" i="2"/>
  <c r="N11" i="2"/>
  <c r="N12" i="2"/>
  <c r="L6" i="2"/>
  <c r="L7" i="2"/>
  <c r="L8" i="2"/>
  <c r="L9" i="2"/>
  <c r="L10" i="2"/>
  <c r="L11" i="2"/>
  <c r="L12" i="2"/>
  <c r="J6" i="2"/>
  <c r="J7" i="2"/>
  <c r="J8" i="2"/>
  <c r="J9" i="2"/>
  <c r="J10" i="2"/>
  <c r="J11" i="2"/>
  <c r="J12" i="2"/>
  <c r="H6" i="2"/>
  <c r="H7" i="2"/>
  <c r="H8" i="2"/>
  <c r="H9" i="2"/>
  <c r="H10" i="2"/>
  <c r="H11" i="2"/>
  <c r="H12" i="2"/>
  <c r="F6" i="2"/>
  <c r="F7" i="2"/>
  <c r="F8" i="2"/>
  <c r="F9" i="2"/>
  <c r="F10" i="2"/>
  <c r="F11" i="2"/>
  <c r="F12" i="2"/>
  <c r="P5" i="2"/>
  <c r="N5" i="2"/>
  <c r="L5" i="2"/>
  <c r="J5" i="2"/>
  <c r="H5" i="2"/>
  <c r="F5" i="2"/>
  <c r="D6" i="2"/>
  <c r="D7" i="2"/>
  <c r="D8" i="2"/>
  <c r="D9" i="2"/>
  <c r="D10" i="2"/>
  <c r="D11" i="2"/>
  <c r="D12" i="2"/>
  <c r="D5" i="2"/>
  <c r="P29" i="3"/>
  <c r="P30" i="3"/>
  <c r="P31" i="3"/>
  <c r="P32" i="3"/>
  <c r="P33" i="3"/>
  <c r="P34" i="3"/>
  <c r="P35" i="3"/>
  <c r="N29" i="3"/>
  <c r="N30" i="3"/>
  <c r="N31" i="3"/>
  <c r="N32" i="3"/>
  <c r="N33" i="3"/>
  <c r="N34" i="3"/>
  <c r="N35" i="3"/>
  <c r="L29" i="3"/>
  <c r="L30" i="3"/>
  <c r="L31" i="3"/>
  <c r="L32" i="3"/>
  <c r="L33" i="3"/>
  <c r="L34" i="3"/>
  <c r="L35" i="3"/>
  <c r="J29" i="3"/>
  <c r="J30" i="3"/>
  <c r="J31" i="3"/>
  <c r="J32" i="3"/>
  <c r="J33" i="3"/>
  <c r="J34" i="3"/>
  <c r="J35" i="3"/>
  <c r="H29" i="3"/>
  <c r="H30" i="3"/>
  <c r="H31" i="3"/>
  <c r="H32" i="3"/>
  <c r="H33" i="3"/>
  <c r="H34" i="3"/>
  <c r="H35" i="3"/>
  <c r="F29" i="3"/>
  <c r="F30" i="3"/>
  <c r="F31" i="3"/>
  <c r="F32" i="3"/>
  <c r="F33" i="3"/>
  <c r="F34" i="3"/>
  <c r="F35" i="3"/>
  <c r="D29" i="3"/>
  <c r="D30" i="3"/>
  <c r="D31" i="3"/>
  <c r="D32" i="3"/>
  <c r="D33" i="3"/>
  <c r="D34" i="3"/>
  <c r="D35" i="3"/>
  <c r="P28" i="3"/>
  <c r="N28" i="3"/>
  <c r="L28" i="3"/>
  <c r="J28" i="3"/>
  <c r="H28" i="3"/>
  <c r="F28" i="3"/>
  <c r="D28" i="3"/>
  <c r="N50" i="3"/>
  <c r="N51" i="3"/>
  <c r="N52" i="3"/>
  <c r="N53" i="3"/>
  <c r="N54" i="3"/>
  <c r="N55" i="3"/>
  <c r="N56" i="3"/>
  <c r="L50" i="3"/>
  <c r="L51" i="3"/>
  <c r="L52" i="3"/>
  <c r="L53" i="3"/>
  <c r="L54" i="3"/>
  <c r="L55" i="3"/>
  <c r="L56" i="3"/>
  <c r="J50" i="3"/>
  <c r="J51" i="3"/>
  <c r="J52" i="3"/>
  <c r="J53" i="3"/>
  <c r="J54" i="3"/>
  <c r="J55" i="3"/>
  <c r="J56" i="3"/>
  <c r="H50" i="3"/>
  <c r="H51" i="3"/>
  <c r="H52" i="3"/>
  <c r="H53" i="3"/>
  <c r="H54" i="3"/>
  <c r="H55" i="3"/>
  <c r="H56" i="3"/>
  <c r="F50" i="3"/>
  <c r="F51" i="3"/>
  <c r="F52" i="3"/>
  <c r="F53" i="3"/>
  <c r="F54" i="3"/>
  <c r="F55" i="3"/>
  <c r="F56" i="3"/>
  <c r="D50" i="3"/>
  <c r="D51" i="3"/>
  <c r="D52" i="3"/>
  <c r="D53" i="3"/>
  <c r="D54" i="3"/>
  <c r="D55" i="3"/>
  <c r="D56" i="3"/>
  <c r="N49" i="3"/>
  <c r="L49" i="3"/>
  <c r="J49" i="3"/>
  <c r="H49" i="3"/>
  <c r="F49" i="3"/>
  <c r="D49" i="3"/>
  <c r="H72" i="3"/>
  <c r="H73" i="3"/>
  <c r="H74" i="3"/>
  <c r="H75" i="3"/>
  <c r="H76" i="3"/>
  <c r="H77" i="3"/>
  <c r="H78" i="3"/>
  <c r="H71" i="3"/>
  <c r="F72" i="3"/>
  <c r="F73" i="3"/>
  <c r="F74" i="3"/>
  <c r="F75" i="3"/>
  <c r="F76" i="3"/>
  <c r="F77" i="3"/>
  <c r="F78" i="3"/>
  <c r="F71" i="3"/>
  <c r="D72" i="3"/>
  <c r="D73" i="3"/>
  <c r="D74" i="3"/>
  <c r="D75" i="3"/>
  <c r="D76" i="3"/>
  <c r="D77" i="3"/>
  <c r="D78" i="3"/>
  <c r="D71" i="3"/>
  <c r="H94" i="3"/>
  <c r="H95" i="3"/>
  <c r="H96" i="3"/>
  <c r="H97" i="3"/>
  <c r="H98" i="3"/>
  <c r="H99" i="3"/>
  <c r="H100" i="3"/>
  <c r="F94" i="3"/>
  <c r="F95" i="3"/>
  <c r="F96" i="3"/>
  <c r="F97" i="3"/>
  <c r="F98" i="3"/>
  <c r="F99" i="3"/>
  <c r="F100" i="3"/>
  <c r="D94" i="3"/>
  <c r="D95" i="3"/>
  <c r="D96" i="3"/>
  <c r="D97" i="3"/>
  <c r="D98" i="3"/>
  <c r="D99" i="3"/>
  <c r="D100" i="3"/>
  <c r="H93" i="3"/>
  <c r="F93" i="3"/>
  <c r="D93" i="3"/>
  <c r="H116" i="3"/>
  <c r="H117" i="3"/>
  <c r="H118" i="3"/>
  <c r="H119" i="3"/>
  <c r="H120" i="3"/>
  <c r="H121" i="3"/>
  <c r="H122" i="3"/>
  <c r="H115" i="3"/>
  <c r="F116" i="3"/>
  <c r="F117" i="3"/>
  <c r="F118" i="3"/>
  <c r="F119" i="3"/>
  <c r="F120" i="3"/>
  <c r="F121" i="3"/>
  <c r="F122" i="3"/>
  <c r="F115" i="3"/>
  <c r="D116" i="3"/>
  <c r="D117" i="3"/>
  <c r="D118" i="3"/>
  <c r="D119" i="3"/>
  <c r="D120" i="3"/>
  <c r="D121" i="3"/>
  <c r="D115" i="3"/>
  <c r="T7" i="3"/>
  <c r="T8" i="3"/>
  <c r="T9" i="3"/>
  <c r="T10" i="3"/>
  <c r="T11" i="3"/>
  <c r="T12" i="3"/>
  <c r="T13" i="3"/>
  <c r="T6" i="3"/>
  <c r="R7" i="3"/>
  <c r="R8" i="3"/>
  <c r="R9" i="3"/>
  <c r="R10" i="3"/>
  <c r="R11" i="3"/>
  <c r="R12" i="3"/>
  <c r="R13" i="3"/>
  <c r="R6" i="3"/>
  <c r="P7" i="3"/>
  <c r="P8" i="3"/>
  <c r="P9" i="3"/>
  <c r="P10" i="3"/>
  <c r="P11" i="3"/>
  <c r="P12" i="3"/>
  <c r="P13" i="3"/>
  <c r="P6" i="3"/>
  <c r="N7" i="3"/>
  <c r="N8" i="3"/>
  <c r="N9" i="3"/>
  <c r="N10" i="3"/>
  <c r="N11" i="3"/>
  <c r="N12" i="3"/>
  <c r="N13" i="3"/>
  <c r="N6" i="3"/>
  <c r="L7" i="3"/>
  <c r="L8" i="3"/>
  <c r="L9" i="3"/>
  <c r="L10" i="3"/>
  <c r="L11" i="3"/>
  <c r="L12" i="3"/>
  <c r="L13" i="3"/>
  <c r="L6" i="3"/>
  <c r="J7" i="3"/>
  <c r="J8" i="3"/>
  <c r="J9" i="3"/>
  <c r="J10" i="3"/>
  <c r="J11" i="3"/>
  <c r="J12" i="3"/>
  <c r="J13" i="3"/>
  <c r="J6" i="3"/>
  <c r="H7" i="3"/>
  <c r="H8" i="3"/>
  <c r="H9" i="3"/>
  <c r="H10" i="3"/>
  <c r="H11" i="3"/>
  <c r="H12" i="3"/>
  <c r="H13" i="3"/>
  <c r="H6" i="3"/>
  <c r="F7" i="3"/>
  <c r="F8" i="3"/>
  <c r="F9" i="3"/>
  <c r="F10" i="3"/>
  <c r="F11" i="3"/>
  <c r="F12" i="3"/>
  <c r="F13" i="3"/>
  <c r="F6" i="3"/>
  <c r="D7" i="3"/>
  <c r="D8" i="3"/>
  <c r="D10" i="3"/>
  <c r="D11" i="3"/>
  <c r="D12" i="3"/>
  <c r="D13" i="3"/>
  <c r="D6" i="3"/>
  <c r="C18" i="1" l="1"/>
  <c r="K17" i="1"/>
  <c r="E17" i="1"/>
  <c r="C17" i="1"/>
  <c r="E16" i="1"/>
  <c r="G16" i="1"/>
  <c r="I16" i="1"/>
  <c r="K16" i="1"/>
  <c r="M16" i="1"/>
  <c r="C16" i="1"/>
  <c r="E15" i="1"/>
  <c r="G15" i="1"/>
  <c r="I15" i="1"/>
  <c r="K15" i="1"/>
  <c r="M15" i="1"/>
  <c r="C15" i="1"/>
  <c r="N8" i="1"/>
  <c r="N9" i="1"/>
  <c r="N10" i="1"/>
  <c r="N11" i="1"/>
  <c r="N12" i="1"/>
  <c r="N13" i="1"/>
  <c r="N14" i="1"/>
  <c r="N7" i="1"/>
  <c r="L8" i="1"/>
  <c r="L9" i="1"/>
  <c r="L10" i="1"/>
  <c r="L11" i="1"/>
  <c r="L12" i="1"/>
  <c r="L13" i="1"/>
  <c r="L14" i="1"/>
  <c r="L7" i="1"/>
  <c r="J8" i="1"/>
  <c r="J9" i="1"/>
  <c r="J10" i="1"/>
  <c r="J11" i="1"/>
  <c r="J12" i="1"/>
  <c r="J13" i="1"/>
  <c r="J14" i="1"/>
  <c r="J7" i="1"/>
  <c r="H8" i="1"/>
  <c r="H9" i="1"/>
  <c r="H10" i="1"/>
  <c r="H11" i="1"/>
  <c r="H12" i="1"/>
  <c r="H13" i="1"/>
  <c r="H14" i="1"/>
  <c r="H7" i="1"/>
  <c r="F8" i="1"/>
  <c r="F9" i="1"/>
  <c r="F10" i="1"/>
  <c r="F11" i="1"/>
  <c r="F12" i="1"/>
  <c r="F13" i="1"/>
  <c r="F14" i="1"/>
  <c r="F7" i="1"/>
  <c r="D8" i="1"/>
  <c r="D9" i="1"/>
  <c r="D10" i="1"/>
  <c r="D11" i="1"/>
  <c r="D12" i="1"/>
  <c r="D13" i="1"/>
  <c r="D14" i="1"/>
  <c r="D7" i="1"/>
</calcChain>
</file>

<file path=xl/sharedStrings.xml><?xml version="1.0" encoding="utf-8"?>
<sst xmlns="http://schemas.openxmlformats.org/spreadsheetml/2006/main" count="1276" uniqueCount="173">
  <si>
    <t>HASIL VALIDASI ANGKET RESPON PESERTA DIDIK</t>
  </si>
  <si>
    <t>No</t>
  </si>
  <si>
    <t>Validator</t>
  </si>
  <si>
    <t>Skor</t>
  </si>
  <si>
    <t>S</t>
  </si>
  <si>
    <t>skor</t>
  </si>
  <si>
    <t>ASPEK</t>
  </si>
  <si>
    <t>Petunjuk</t>
  </si>
  <si>
    <t>Bahasa</t>
  </si>
  <si>
    <t>Cakupan Aktivitas</t>
  </si>
  <si>
    <t>Maria Chandra Sutarja, M.Pd</t>
  </si>
  <si>
    <t>Dwi Bagus Rendy Astid Putera, S.Pd., M.Pd</t>
  </si>
  <si>
    <t>Diana Rizki Latifah, S.Pd</t>
  </si>
  <si>
    <t>Mustakul Nurhayati, S.Pd.</t>
  </si>
  <si>
    <t>Khoirul Huda, S.Pd., M.Pd</t>
  </si>
  <si>
    <t>Wiwin Puspita Hadi, S.Si.,M.Pd</t>
  </si>
  <si>
    <t>Riskotul Hasanah, S.Pd</t>
  </si>
  <si>
    <t>Titik Yuni Wulandari, S.Pd</t>
  </si>
  <si>
    <t>ƩS</t>
  </si>
  <si>
    <t>Keterangan</t>
  </si>
  <si>
    <t>V</t>
  </si>
  <si>
    <t>V Per Aspek</t>
  </si>
  <si>
    <t>V Total</t>
  </si>
  <si>
    <t>Sangat Valid</t>
  </si>
  <si>
    <t>ASPEK KUALITAS ISI</t>
  </si>
  <si>
    <t>NO</t>
  </si>
  <si>
    <t>VALIDATOR</t>
  </si>
  <si>
    <t>Churiati Kusna, S.Pd</t>
  </si>
  <si>
    <t>ASPEK PENYELARASAN TUJUAN PEMBELAJARAN</t>
  </si>
  <si>
    <t>ASPEK UMPAN BALIK DAN ADAPTASI</t>
  </si>
  <si>
    <t>ASPEK MOTIVASI</t>
  </si>
  <si>
    <t>ASPEK KOMPONEN KELAYAKAN ISI</t>
  </si>
  <si>
    <t>ASPEK KOMPONEN KEBAHASAAN</t>
  </si>
  <si>
    <t>Wiwik Wijayanti, S.Pd</t>
  </si>
  <si>
    <t>VALIDASI AHLI MEDIA</t>
  </si>
  <si>
    <t>ASPEK DESAIN PENAMPILAN</t>
  </si>
  <si>
    <t>ASPEK INTERAKSI PENGGUNA</t>
  </si>
  <si>
    <t>ASPEK AKSESIBILITAS</t>
  </si>
  <si>
    <t>ASPEK KUALITAS ISI DAN TUJUAN</t>
  </si>
  <si>
    <t>ASPEK INTRUKSIONAL</t>
  </si>
  <si>
    <t>ASPEK KUALITAS TEKNIS</t>
  </si>
  <si>
    <t>Dr. Aditya Rakmawan, S.Si., M.Pd</t>
  </si>
  <si>
    <t>Wulandari, S.Pd</t>
  </si>
  <si>
    <t>Wulandari,S.Pd</t>
  </si>
  <si>
    <t>Hery Dwi Kustanti, S.Pd</t>
  </si>
  <si>
    <t>Sugiantari, S.Pd</t>
  </si>
  <si>
    <t>Panca Setyaningsih, S.Pd</t>
  </si>
  <si>
    <t>Dwi Bagus Rendy Astid Putera, S.Pd.,M.Pd</t>
  </si>
  <si>
    <t>Etistika Yuni Wijaya, S.Pd., M.Pd</t>
  </si>
  <si>
    <t>Aris Handriyan, S.Pd., M.Pd</t>
  </si>
  <si>
    <t>Aida Fikriyah, S.Pd.,M.Pd</t>
  </si>
  <si>
    <t>Yuniar Ade Candra, S.Si., M.Si</t>
  </si>
  <si>
    <t>Rahmi Faradisya, S. Pd., M. Pd</t>
  </si>
  <si>
    <t>Rahmi Faradisya, S. Pd., M.Pd</t>
  </si>
  <si>
    <t>Ruli Trisnawan, S.Pd</t>
  </si>
  <si>
    <t>Masrukhan, S.Pd</t>
  </si>
  <si>
    <t>Robbyanal Agung N, S.Pd</t>
  </si>
  <si>
    <t>Didik Suryanto, S.Pd</t>
  </si>
  <si>
    <t>Suhartatik, S.Pd., M.Pd</t>
  </si>
  <si>
    <t>Maria Ullfa, S.Pd</t>
  </si>
  <si>
    <t>Maria Ullfah, S.Pd</t>
  </si>
  <si>
    <t>V aspek</t>
  </si>
  <si>
    <t>Aspek</t>
  </si>
  <si>
    <t>Desain Penampilan</t>
  </si>
  <si>
    <t>Interaksi pengguna</t>
  </si>
  <si>
    <t>Aksesibilitas</t>
  </si>
  <si>
    <t>Kualitas Isi dan Tujuan</t>
  </si>
  <si>
    <t>Intuksional</t>
  </si>
  <si>
    <t>Kualitas Teknis</t>
  </si>
  <si>
    <t>TOTAL</t>
  </si>
  <si>
    <t>Vtotal</t>
  </si>
  <si>
    <t>Nilai V tiap aspek</t>
  </si>
  <si>
    <t>Kualitas Isi</t>
  </si>
  <si>
    <t>Penyelarasan Tujuan Pembelajaran</t>
  </si>
  <si>
    <t>Umpan Balik dan Adaptasi</t>
  </si>
  <si>
    <t>Motivasi</t>
  </si>
  <si>
    <t>Komponen Kelayakan Isi</t>
  </si>
  <si>
    <t>Komponen Kebahasaan</t>
  </si>
  <si>
    <t>Komponen Penyajian</t>
  </si>
  <si>
    <t>KOMPONEN PENYAJIAN</t>
  </si>
  <si>
    <t>Perhitungan angket respons Peserta Didik</t>
  </si>
  <si>
    <t>Nama Peserta didik</t>
  </si>
  <si>
    <t>PERNYATAAN RESPONS PESERTA DIDIK</t>
  </si>
  <si>
    <t>Achmad Dwi Kurniawan</t>
  </si>
  <si>
    <t>Agnia Artha Shakilla</t>
  </si>
  <si>
    <t>Ainur Sabrina Clarista</t>
  </si>
  <si>
    <t>Alfian Venesya Putra</t>
  </si>
  <si>
    <t>Andi Dwi Defantoro</t>
  </si>
  <si>
    <t>Andi Setiawan</t>
  </si>
  <si>
    <t>Aqila Syifa Nur Rahma</t>
  </si>
  <si>
    <t>Ayu Muslimah</t>
  </si>
  <si>
    <t>Azril Ilham Pratama</t>
  </si>
  <si>
    <t>Bintang Nur Alif</t>
  </si>
  <si>
    <t>Dafa Dwi Irsadul Ibad</t>
  </si>
  <si>
    <t>Eka Aulia Sari</t>
  </si>
  <si>
    <t>Eka Lia Fimaulidia</t>
  </si>
  <si>
    <t>Hardika Dimas A</t>
  </si>
  <si>
    <t>Ilham Dwi Firmansyah</t>
  </si>
  <si>
    <t>Kayla Agustin R</t>
  </si>
  <si>
    <t>M Khais Apriliani</t>
  </si>
  <si>
    <t>M Ichsan Wijaya</t>
  </si>
  <si>
    <t>M Afif Nurromadoni</t>
  </si>
  <si>
    <t>M Arifky Pratama</t>
  </si>
  <si>
    <t>M Raihan</t>
  </si>
  <si>
    <t>M Rizky Prakoso</t>
  </si>
  <si>
    <t>Najwa Kamila Sari</t>
  </si>
  <si>
    <t>Nur Jihan Zaqiah</t>
  </si>
  <si>
    <t>Rama Aldi Setiawan</t>
  </si>
  <si>
    <t>Revina Putri Aprilia</t>
  </si>
  <si>
    <t>Revina Sandra A</t>
  </si>
  <si>
    <t>Riski Mario Efendi</t>
  </si>
  <si>
    <t>Romadhoni</t>
  </si>
  <si>
    <t>Sabrina Mirza Islami</t>
  </si>
  <si>
    <t>TS</t>
  </si>
  <si>
    <t>SS</t>
  </si>
  <si>
    <t>STS</t>
  </si>
  <si>
    <t>PERNYATAAN</t>
  </si>
  <si>
    <t>UNFAVORABLE (-)</t>
  </si>
  <si>
    <t>FAVORABEL (+)</t>
  </si>
  <si>
    <t>REKAP PERNYATAAN RESPONS PESERTA DIDIK</t>
  </si>
  <si>
    <t>REKAP PER ASPEK</t>
  </si>
  <si>
    <t>Kemudahan penggunaan</t>
  </si>
  <si>
    <t>(+)</t>
  </si>
  <si>
    <t>(-)</t>
  </si>
  <si>
    <t>Efisiensi Waktu</t>
  </si>
  <si>
    <t>Manfaat Penggunaan</t>
  </si>
  <si>
    <t>sebagai pembelajaran Mandiri</t>
  </si>
  <si>
    <t>Daya Tarik</t>
  </si>
  <si>
    <t>Jumlah Per Soal</t>
  </si>
  <si>
    <t>Jumlah per aspek</t>
  </si>
  <si>
    <t>x ̅  tiap aspek</t>
  </si>
  <si>
    <t xml:space="preserve">S </t>
  </si>
  <si>
    <t>Keseluruhan</t>
  </si>
  <si>
    <t>Nilai Tiap Aspek</t>
  </si>
  <si>
    <t>Kemudahan Penggunaan</t>
  </si>
  <si>
    <t>Sebagai pembelajaran Mandiri</t>
  </si>
  <si>
    <t>Baik</t>
  </si>
  <si>
    <t>Sangat Baik</t>
  </si>
  <si>
    <t>Total</t>
  </si>
  <si>
    <t>Rata-rata</t>
  </si>
  <si>
    <t>Nilai V tiap Aspek</t>
  </si>
  <si>
    <t>Sangat Tiggi</t>
  </si>
  <si>
    <t>Tinggi</t>
  </si>
  <si>
    <t>Sangat Tinggi</t>
  </si>
  <si>
    <t>SANGAT SETUJU</t>
  </si>
  <si>
    <t>SETUJU</t>
  </si>
  <si>
    <t>TIDAK SETUJU</t>
  </si>
  <si>
    <t>SANGAT TIDAK SETUJU</t>
  </si>
  <si>
    <t>Pernyataan</t>
  </si>
  <si>
    <t>Sifat</t>
  </si>
  <si>
    <t>positif</t>
  </si>
  <si>
    <t>negatif</t>
  </si>
  <si>
    <t>Sebagai Pembelajaran Mandiri</t>
  </si>
  <si>
    <t>Rosi Marianingtyas, S. Si</t>
  </si>
  <si>
    <t>Rosi Marianingtyas, S.Si</t>
  </si>
  <si>
    <t>VALIDASI AHLI MATERI</t>
  </si>
  <si>
    <t>Sangat tinggi</t>
  </si>
  <si>
    <t>Sanggat tinggi</t>
  </si>
  <si>
    <t>REKAPITULASI SELURUH ASPEK</t>
  </si>
  <si>
    <t>REKAPITULASI KESELURUHAN ASPEK</t>
  </si>
  <si>
    <t>REKAPITULASI SEMUA ASPEK</t>
  </si>
  <si>
    <t>TABULASI DATA GREGORY</t>
  </si>
  <si>
    <t>Penilai 1</t>
  </si>
  <si>
    <t>Penilai 2</t>
  </si>
  <si>
    <t>Penilai 3</t>
  </si>
  <si>
    <t>Penilai 4</t>
  </si>
  <si>
    <t>Penilai 5</t>
  </si>
  <si>
    <t>Penilai 6</t>
  </si>
  <si>
    <t>Penilai 7</t>
  </si>
  <si>
    <t>Penilai 8</t>
  </si>
  <si>
    <t>Penilai 9</t>
  </si>
  <si>
    <t>Penilai 10</t>
  </si>
  <si>
    <t>Nomor 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</si>
</sst>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0" xfId="0" applyFill="1" applyBorder="1"/>
    <xf numFmtId="0" fontId="0" fillId="0" borderId="0" xfId="0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1" fillId="0" borderId="4" xfId="0" applyFont="1" applyBorder="1" applyAlignment="1"/>
    <xf numFmtId="0" fontId="1" fillId="0" borderId="3" xfId="0" applyFont="1" applyBorder="1" applyAlignment="1"/>
    <xf numFmtId="0" fontId="3" fillId="5" borderId="1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1" fillId="0" borderId="1" xfId="0" applyFont="1" applyBorder="1" applyAlignment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/>
    <xf numFmtId="0" fontId="7" fillId="0" borderId="1" xfId="0" applyFont="1" applyBorder="1" applyAlignment="1">
      <alignment horizontal="center"/>
    </xf>
    <xf numFmtId="0" fontId="1" fillId="0" borderId="0" xfId="0" applyFont="1" applyBorder="1" applyAlignment="1"/>
    <xf numFmtId="0" fontId="7" fillId="0" borderId="0" xfId="0" applyFont="1"/>
    <xf numFmtId="0" fontId="6" fillId="6" borderId="1" xfId="0" applyFont="1" applyFill="1" applyBorder="1" applyAlignment="1">
      <alignment horizontal="center"/>
    </xf>
    <xf numFmtId="0" fontId="10" fillId="0" borderId="0" xfId="0" applyFont="1"/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  <color rgb="FFFF0000"/>
      <color rgb="FF66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Hasil</a:t>
            </a:r>
            <a:r>
              <a:rPr lang="en-US" baseline="0"/>
              <a:t> Validitas Angket Respons Peserta Didik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ASPEK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'Validasi Angket Respon'!$R$7:$R$9</c:f>
              <c:strCache>
                <c:ptCount val="3"/>
                <c:pt idx="0">
                  <c:v>Petunjuk</c:v>
                </c:pt>
                <c:pt idx="1">
                  <c:v>Bahasa</c:v>
                </c:pt>
                <c:pt idx="2">
                  <c:v>Cakupan Aktivitas</c:v>
                </c:pt>
              </c:strCache>
            </c:strRef>
          </c:cat>
          <c:val>
            <c:numRef>
              <c:f>'Validasi Angket Respon'!$S$7:$S$9</c:f>
              <c:numCache>
                <c:formatCode>General</c:formatCode>
                <c:ptCount val="3"/>
                <c:pt idx="0">
                  <c:v>0.83333299999999999</c:v>
                </c:pt>
                <c:pt idx="1">
                  <c:v>0.83333299999999999</c:v>
                </c:pt>
                <c:pt idx="2">
                  <c:v>0.7291666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D-4A84-8A4A-771276C9956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'Validasi Angket Respon'!$R$7:$R$9</c:f>
              <c:strCache>
                <c:ptCount val="3"/>
                <c:pt idx="0">
                  <c:v>Petunjuk</c:v>
                </c:pt>
                <c:pt idx="1">
                  <c:v>Bahasa</c:v>
                </c:pt>
                <c:pt idx="2">
                  <c:v>Cakupan Aktivitas</c:v>
                </c:pt>
              </c:strCache>
            </c:strRef>
          </c:cat>
          <c:val>
            <c:numRef>
              <c:f>'Validasi Angket Respon'!$T$7:$T$9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99DD-4A84-8A4A-771276C99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8972640"/>
        <c:axId val="408974608"/>
        <c:axId val="0"/>
      </c:bar3DChart>
      <c:catAx>
        <c:axId val="40897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974608"/>
        <c:crosses val="autoZero"/>
        <c:auto val="1"/>
        <c:lblAlgn val="ctr"/>
        <c:lblOffset val="100"/>
        <c:noMultiLvlLbl val="0"/>
      </c:catAx>
      <c:valAx>
        <c:axId val="408974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97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36355346096700947"/>
          <c:y val="0.91648264494271825"/>
          <c:w val="0.24975706426452904"/>
          <c:h val="7.34449580515066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Hasil validitas Aspek Materi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'Validasi Ahli Materi'!$U$5:$U$11</c:f>
              <c:strCache>
                <c:ptCount val="7"/>
                <c:pt idx="0">
                  <c:v>Kualitas Isi</c:v>
                </c:pt>
                <c:pt idx="1">
                  <c:v>Penyelarasan Tujuan Pembelajaran</c:v>
                </c:pt>
                <c:pt idx="2">
                  <c:v>Umpan Balik dan Adaptasi</c:v>
                </c:pt>
                <c:pt idx="3">
                  <c:v>Motivasi</c:v>
                </c:pt>
                <c:pt idx="4">
                  <c:v>Komponen Kelayakan Isi</c:v>
                </c:pt>
                <c:pt idx="5">
                  <c:v>Komponen Kebahasaan</c:v>
                </c:pt>
                <c:pt idx="6">
                  <c:v>Komponen Penyajian</c:v>
                </c:pt>
              </c:strCache>
            </c:strRef>
          </c:cat>
          <c:val>
            <c:numRef>
              <c:f>'Validasi Ahli Materi'!$V$5:$V$11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9A75-4A95-BA1A-2D9630284493}"/>
            </c:ext>
          </c:extLst>
        </c:ser>
        <c:ser>
          <c:idx val="1"/>
          <c:order val="1"/>
          <c:tx>
            <c:v>ASPEK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'Validasi Ahli Materi'!$U$5:$U$11</c:f>
              <c:strCache>
                <c:ptCount val="7"/>
                <c:pt idx="0">
                  <c:v>Kualitas Isi</c:v>
                </c:pt>
                <c:pt idx="1">
                  <c:v>Penyelarasan Tujuan Pembelajaran</c:v>
                </c:pt>
                <c:pt idx="2">
                  <c:v>Umpan Balik dan Adaptasi</c:v>
                </c:pt>
                <c:pt idx="3">
                  <c:v>Motivasi</c:v>
                </c:pt>
                <c:pt idx="4">
                  <c:v>Komponen Kelayakan Isi</c:v>
                </c:pt>
                <c:pt idx="5">
                  <c:v>Komponen Kebahasaan</c:v>
                </c:pt>
                <c:pt idx="6">
                  <c:v>Komponen Penyajian</c:v>
                </c:pt>
              </c:strCache>
            </c:strRef>
          </c:cat>
          <c:val>
            <c:numRef>
              <c:f>'Validasi Ahli Materi'!$W$5:$W$11</c:f>
              <c:numCache>
                <c:formatCode>General</c:formatCode>
                <c:ptCount val="7"/>
                <c:pt idx="0">
                  <c:v>0.79500000000000004</c:v>
                </c:pt>
                <c:pt idx="1">
                  <c:v>0.84399999999999997</c:v>
                </c:pt>
                <c:pt idx="2">
                  <c:v>0.83299999999999996</c:v>
                </c:pt>
                <c:pt idx="3">
                  <c:v>0.79100000000000004</c:v>
                </c:pt>
                <c:pt idx="4">
                  <c:v>0.82199999999999995</c:v>
                </c:pt>
                <c:pt idx="5">
                  <c:v>0.878</c:v>
                </c:pt>
                <c:pt idx="6">
                  <c:v>0.878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75-4A95-BA1A-2D9630284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511648"/>
        <c:axId val="414511976"/>
        <c:axId val="0"/>
      </c:bar3DChart>
      <c:catAx>
        <c:axId val="4145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511976"/>
        <c:crosses val="autoZero"/>
        <c:auto val="1"/>
        <c:lblAlgn val="ctr"/>
        <c:lblOffset val="100"/>
        <c:noMultiLvlLbl val="0"/>
      </c:catAx>
      <c:valAx>
        <c:axId val="41451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5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8359334781914713"/>
          <c:y val="0.87853181818181814"/>
          <c:w val="0.47801103643204118"/>
          <c:h val="8.29833333333333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Hasil</a:t>
            </a:r>
            <a:r>
              <a:rPr lang="en-US" baseline="0"/>
              <a:t> Validitas Ahli Media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'Validasi Ahli Media'!$X$6:$X$11</c:f>
              <c:strCache>
                <c:ptCount val="6"/>
                <c:pt idx="0">
                  <c:v>Desain Penampilan</c:v>
                </c:pt>
                <c:pt idx="1">
                  <c:v>Interaksi pengguna</c:v>
                </c:pt>
                <c:pt idx="2">
                  <c:v>Aksesibilitas</c:v>
                </c:pt>
                <c:pt idx="3">
                  <c:v>Kualitas Isi dan Tujuan</c:v>
                </c:pt>
                <c:pt idx="4">
                  <c:v>Intuksional</c:v>
                </c:pt>
                <c:pt idx="5">
                  <c:v>Kualitas Teknis</c:v>
                </c:pt>
              </c:strCache>
            </c:strRef>
          </c:cat>
          <c:val>
            <c:numRef>
              <c:f>'Validasi Ahli Media'!$Y$6:$Y$11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8FD-4BEE-946E-24BB776FB2DA}"/>
            </c:ext>
          </c:extLst>
        </c:ser>
        <c:ser>
          <c:idx val="1"/>
          <c:order val="1"/>
          <c:tx>
            <c:v>ASPEK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'Validasi Ahli Media'!$X$6:$X$11</c:f>
              <c:strCache>
                <c:ptCount val="6"/>
                <c:pt idx="0">
                  <c:v>Desain Penampilan</c:v>
                </c:pt>
                <c:pt idx="1">
                  <c:v>Interaksi pengguna</c:v>
                </c:pt>
                <c:pt idx="2">
                  <c:v>Aksesibilitas</c:v>
                </c:pt>
                <c:pt idx="3">
                  <c:v>Kualitas Isi dan Tujuan</c:v>
                </c:pt>
                <c:pt idx="4">
                  <c:v>Intuksional</c:v>
                </c:pt>
                <c:pt idx="5">
                  <c:v>Kualitas Teknis</c:v>
                </c:pt>
              </c:strCache>
            </c:strRef>
          </c:cat>
          <c:val>
            <c:numRef>
              <c:f>'Validasi Ahli Media'!$Z$6:$Z$11</c:f>
              <c:numCache>
                <c:formatCode>General</c:formatCode>
                <c:ptCount val="6"/>
                <c:pt idx="0">
                  <c:v>0.83699999999999997</c:v>
                </c:pt>
                <c:pt idx="1">
                  <c:v>0.81899999999999995</c:v>
                </c:pt>
                <c:pt idx="2">
                  <c:v>0.81100000000000005</c:v>
                </c:pt>
                <c:pt idx="3">
                  <c:v>0.93300000000000005</c:v>
                </c:pt>
                <c:pt idx="4">
                  <c:v>0.88900000000000001</c:v>
                </c:pt>
                <c:pt idx="5">
                  <c:v>0.81100000000000005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D-4BEE-946E-24BB776FB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1571800"/>
        <c:axId val="421571144"/>
        <c:axId val="0"/>
      </c:bar3DChart>
      <c:catAx>
        <c:axId val="42157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571144"/>
        <c:crosses val="autoZero"/>
        <c:auto val="1"/>
        <c:lblAlgn val="ctr"/>
        <c:lblOffset val="100"/>
        <c:noMultiLvlLbl val="0"/>
      </c:catAx>
      <c:valAx>
        <c:axId val="42157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57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387345848972922"/>
          <c:y val="0.91231708958679048"/>
          <c:w val="0.2783595390492784"/>
          <c:h val="6.468423298807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Hasil Respons Peserta Didik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ASPEK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'Respons Peserta Didik'!$AM$117:$AM$121</c:f>
              <c:strCache>
                <c:ptCount val="5"/>
                <c:pt idx="0">
                  <c:v>Kemudahan Penggunaan</c:v>
                </c:pt>
                <c:pt idx="1">
                  <c:v>Efisiensi Waktu</c:v>
                </c:pt>
                <c:pt idx="2">
                  <c:v>Manfaat Penggunaan</c:v>
                </c:pt>
                <c:pt idx="3">
                  <c:v>Sebagai pembelajaran Mandiri</c:v>
                </c:pt>
                <c:pt idx="4">
                  <c:v>Daya Tarik</c:v>
                </c:pt>
              </c:strCache>
            </c:strRef>
          </c:cat>
          <c:val>
            <c:numRef>
              <c:f>'Respons Peserta Didik'!$AN$117:$AN$121</c:f>
              <c:numCache>
                <c:formatCode>General</c:formatCode>
                <c:ptCount val="5"/>
                <c:pt idx="0">
                  <c:v>3.2330000000000001</c:v>
                </c:pt>
                <c:pt idx="1">
                  <c:v>3.3</c:v>
                </c:pt>
                <c:pt idx="2">
                  <c:v>3.2669999999999999</c:v>
                </c:pt>
                <c:pt idx="3">
                  <c:v>3.2749999999999999</c:v>
                </c:pt>
                <c:pt idx="4">
                  <c:v>3.4830000000000001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7-474D-AF0F-04AF1C41A026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'Respons Peserta Didik'!$AM$117:$AM$121</c:f>
              <c:strCache>
                <c:ptCount val="5"/>
                <c:pt idx="0">
                  <c:v>Kemudahan Penggunaan</c:v>
                </c:pt>
                <c:pt idx="1">
                  <c:v>Efisiensi Waktu</c:v>
                </c:pt>
                <c:pt idx="2">
                  <c:v>Manfaat Penggunaan</c:v>
                </c:pt>
                <c:pt idx="3">
                  <c:v>Sebagai pembelajaran Mandiri</c:v>
                </c:pt>
                <c:pt idx="4">
                  <c:v>Daya Tarik</c:v>
                </c:pt>
              </c:strCache>
            </c:strRef>
          </c:cat>
          <c:val>
            <c:numRef>
              <c:f>'Respons Peserta Didik'!$AO$117:$AO$121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9C97-474D-AF0F-04AF1C41A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007128"/>
        <c:axId val="414002208"/>
        <c:axId val="0"/>
      </c:bar3DChart>
      <c:catAx>
        <c:axId val="41400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02208"/>
        <c:crosses val="autoZero"/>
        <c:auto val="1"/>
        <c:lblAlgn val="ctr"/>
        <c:lblOffset val="100"/>
        <c:noMultiLvlLbl val="0"/>
      </c:catAx>
      <c:valAx>
        <c:axId val="41400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07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154780</xdr:colOff>
      <xdr:row>16</xdr:row>
      <xdr:rowOff>27384</xdr:rowOff>
    </xdr:from>
    <xdr:to>
      <xdr:col>22</xdr:col>
      <xdr:colOff>565546</xdr:colOff>
      <xdr:row>35</xdr:row>
      <xdr:rowOff>133944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404501</xdr:colOff>
      <xdr:row>17</xdr:row>
      <xdr:rowOff>149924</xdr:rowOff>
    </xdr:from>
    <xdr:to>
      <xdr:col>24</xdr:col>
      <xdr:colOff>259772</xdr:colOff>
      <xdr:row>39</xdr:row>
      <xdr:rowOff>3041</xdr:rowOff>
    </xdr:to>
    <xdr:graphicFrame macro="">
      <xdr:nvGraphicFramePr>
        <xdr:cNvPr id="3" name="Chart 2" title="HASIL VALIDITAS ASPEK MATERI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83037</xdr:colOff>
      <xdr:row>14</xdr:row>
      <xdr:rowOff>142630</xdr:rowOff>
    </xdr:from>
    <xdr:to>
      <xdr:col>29</xdr:col>
      <xdr:colOff>329711</xdr:colOff>
      <xdr:row>31</xdr:row>
      <xdr:rowOff>134326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202788</xdr:colOff>
      <xdr:row>87</xdr:row>
      <xdr:rowOff>149326</xdr:rowOff>
    </xdr:from>
    <xdr:to>
      <xdr:col>47</xdr:col>
      <xdr:colOff>430162</xdr:colOff>
      <xdr:row>111</xdr:row>
      <xdr:rowOff>92177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zoomScale="64" zoomScaleNormal="64" workbookViewId="0">
      <selection activeCell="Q6" sqref="Q6:V12"/>
    </sheetView>
  </sheetViews>
  <sheetFormatPr defaultRowHeight="15" x14ac:dyDescent="0.25"/>
  <cols>
    <col min="2" max="2" width="43.5703125" customWidth="1"/>
    <col min="18" max="18" width="22.5703125" customWidth="1"/>
    <col min="19" max="19" width="24.28515625" customWidth="1"/>
  </cols>
  <sheetData>
    <row r="1" spans="1:22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3" spans="1:22" ht="15.75" x14ac:dyDescent="0.25">
      <c r="A3" s="75" t="s">
        <v>1</v>
      </c>
      <c r="B3" s="75" t="s">
        <v>2</v>
      </c>
      <c r="C3" s="75" t="s">
        <v>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22" ht="15.75" x14ac:dyDescent="0.25">
      <c r="A4" s="75"/>
      <c r="B4" s="75"/>
      <c r="C4" s="75" t="s">
        <v>7</v>
      </c>
      <c r="D4" s="75"/>
      <c r="E4" s="75" t="s">
        <v>8</v>
      </c>
      <c r="F4" s="75"/>
      <c r="G4" s="75"/>
      <c r="H4" s="75"/>
      <c r="I4" s="75"/>
      <c r="J4" s="75"/>
      <c r="K4" s="75" t="s">
        <v>9</v>
      </c>
      <c r="L4" s="75"/>
      <c r="M4" s="75"/>
      <c r="N4" s="75"/>
    </row>
    <row r="5" spans="1:22" ht="15.75" x14ac:dyDescent="0.25">
      <c r="A5" s="75"/>
      <c r="B5" s="75"/>
      <c r="C5" s="71">
        <v>1</v>
      </c>
      <c r="D5" s="71"/>
      <c r="E5" s="71">
        <v>2</v>
      </c>
      <c r="F5" s="71"/>
      <c r="G5" s="71">
        <v>3</v>
      </c>
      <c r="H5" s="71"/>
      <c r="I5" s="71">
        <v>4</v>
      </c>
      <c r="J5" s="71"/>
      <c r="K5" s="71">
        <v>5</v>
      </c>
      <c r="L5" s="71"/>
      <c r="M5" s="71">
        <v>6</v>
      </c>
      <c r="N5" s="71"/>
    </row>
    <row r="6" spans="1:22" ht="15.75" x14ac:dyDescent="0.25">
      <c r="A6" s="75"/>
      <c r="B6" s="75"/>
      <c r="C6" s="2" t="s">
        <v>3</v>
      </c>
      <c r="D6" s="2" t="s">
        <v>4</v>
      </c>
      <c r="E6" s="2" t="s">
        <v>5</v>
      </c>
      <c r="F6" s="2" t="s">
        <v>4</v>
      </c>
      <c r="G6" s="2" t="s">
        <v>3</v>
      </c>
      <c r="H6" s="2" t="s">
        <v>4</v>
      </c>
      <c r="I6" s="2" t="s">
        <v>3</v>
      </c>
      <c r="J6" s="2" t="s">
        <v>4</v>
      </c>
      <c r="K6" s="2" t="s">
        <v>3</v>
      </c>
      <c r="L6" s="2" t="s">
        <v>4</v>
      </c>
      <c r="M6" s="2" t="s">
        <v>3</v>
      </c>
      <c r="N6" s="2" t="s">
        <v>4</v>
      </c>
      <c r="Q6" s="31" t="s">
        <v>1</v>
      </c>
      <c r="R6" s="31" t="s">
        <v>62</v>
      </c>
      <c r="S6" s="71" t="s">
        <v>140</v>
      </c>
      <c r="T6" s="71"/>
      <c r="U6" s="72" t="s">
        <v>19</v>
      </c>
      <c r="V6" s="72"/>
    </row>
    <row r="7" spans="1:22" x14ac:dyDescent="0.25">
      <c r="A7" s="1">
        <v>1</v>
      </c>
      <c r="B7" s="4" t="s">
        <v>10</v>
      </c>
      <c r="C7" s="1">
        <v>4</v>
      </c>
      <c r="D7" s="1">
        <f>C7-1</f>
        <v>3</v>
      </c>
      <c r="E7" s="1">
        <v>3</v>
      </c>
      <c r="F7" s="1">
        <f>E7-1</f>
        <v>2</v>
      </c>
      <c r="G7" s="1">
        <v>3</v>
      </c>
      <c r="H7" s="1">
        <f>G7-1</f>
        <v>2</v>
      </c>
      <c r="I7" s="1">
        <v>3</v>
      </c>
      <c r="J7" s="1">
        <f>I7-1</f>
        <v>2</v>
      </c>
      <c r="K7" s="1">
        <v>3</v>
      </c>
      <c r="L7" s="1">
        <f>K7-1</f>
        <v>2</v>
      </c>
      <c r="M7" s="1">
        <v>2</v>
      </c>
      <c r="N7" s="1">
        <f>M7-1</f>
        <v>1</v>
      </c>
      <c r="Q7" s="33">
        <v>1</v>
      </c>
      <c r="R7" s="47" t="s">
        <v>7</v>
      </c>
      <c r="S7" s="69">
        <v>0.83333299999999999</v>
      </c>
      <c r="T7" s="70"/>
      <c r="U7" s="73" t="s">
        <v>141</v>
      </c>
      <c r="V7" s="73"/>
    </row>
    <row r="8" spans="1:22" x14ac:dyDescent="0.25">
      <c r="A8" s="1">
        <v>2</v>
      </c>
      <c r="B8" s="4" t="s">
        <v>11</v>
      </c>
      <c r="C8" s="1">
        <v>4</v>
      </c>
      <c r="D8" s="1">
        <f t="shared" ref="D8:D14" si="0">C8-1</f>
        <v>3</v>
      </c>
      <c r="E8" s="1">
        <v>3</v>
      </c>
      <c r="F8" s="1">
        <f t="shared" ref="F8:F14" si="1">E8-1</f>
        <v>2</v>
      </c>
      <c r="G8" s="1">
        <v>3</v>
      </c>
      <c r="H8" s="1">
        <f t="shared" ref="H8:H14" si="2">G8-1</f>
        <v>2</v>
      </c>
      <c r="I8" s="1">
        <v>4</v>
      </c>
      <c r="J8" s="1">
        <f t="shared" ref="J8:J14" si="3">I8-1</f>
        <v>3</v>
      </c>
      <c r="K8" s="1">
        <v>3</v>
      </c>
      <c r="L8" s="1">
        <f t="shared" ref="L8:L14" si="4">K8-1</f>
        <v>2</v>
      </c>
      <c r="M8" s="1">
        <v>4</v>
      </c>
      <c r="N8" s="1">
        <f t="shared" ref="N8:N14" si="5">M8-1</f>
        <v>3</v>
      </c>
      <c r="Q8" s="33">
        <v>2</v>
      </c>
      <c r="R8" s="47" t="s">
        <v>8</v>
      </c>
      <c r="S8" s="69">
        <v>0.83333299999999999</v>
      </c>
      <c r="T8" s="70"/>
      <c r="U8" s="73" t="s">
        <v>141</v>
      </c>
      <c r="V8" s="73"/>
    </row>
    <row r="9" spans="1:22" x14ac:dyDescent="0.25">
      <c r="A9" s="1">
        <v>3</v>
      </c>
      <c r="B9" s="4" t="s">
        <v>12</v>
      </c>
      <c r="C9" s="1">
        <v>3</v>
      </c>
      <c r="D9" s="1">
        <f t="shared" si="0"/>
        <v>2</v>
      </c>
      <c r="E9" s="1">
        <v>3</v>
      </c>
      <c r="F9" s="1">
        <f t="shared" si="1"/>
        <v>2</v>
      </c>
      <c r="G9" s="1">
        <v>4</v>
      </c>
      <c r="H9" s="1">
        <f t="shared" si="2"/>
        <v>3</v>
      </c>
      <c r="I9" s="1">
        <v>4</v>
      </c>
      <c r="J9" s="1">
        <f t="shared" si="3"/>
        <v>3</v>
      </c>
      <c r="K9" s="1">
        <v>4</v>
      </c>
      <c r="L9" s="1">
        <f t="shared" si="4"/>
        <v>3</v>
      </c>
      <c r="M9" s="1">
        <v>4</v>
      </c>
      <c r="N9" s="1">
        <f t="shared" si="5"/>
        <v>3</v>
      </c>
      <c r="Q9" s="33">
        <v>3</v>
      </c>
      <c r="R9" s="47" t="s">
        <v>9</v>
      </c>
      <c r="S9" s="69">
        <v>0.7291666</v>
      </c>
      <c r="T9" s="70"/>
      <c r="U9" s="73" t="s">
        <v>142</v>
      </c>
      <c r="V9" s="73"/>
    </row>
    <row r="10" spans="1:22" x14ac:dyDescent="0.25">
      <c r="A10" s="1">
        <v>4</v>
      </c>
      <c r="B10" s="4" t="s">
        <v>13</v>
      </c>
      <c r="C10" s="1">
        <v>4</v>
      </c>
      <c r="D10" s="1">
        <f t="shared" si="0"/>
        <v>3</v>
      </c>
      <c r="E10" s="1">
        <v>4</v>
      </c>
      <c r="F10" s="1">
        <f t="shared" si="1"/>
        <v>3</v>
      </c>
      <c r="G10" s="1">
        <v>4</v>
      </c>
      <c r="H10" s="1">
        <f t="shared" si="2"/>
        <v>3</v>
      </c>
      <c r="I10" s="1">
        <v>4</v>
      </c>
      <c r="J10" s="1">
        <f t="shared" si="3"/>
        <v>3</v>
      </c>
      <c r="K10" s="1">
        <v>3</v>
      </c>
      <c r="L10" s="1">
        <f t="shared" si="4"/>
        <v>2</v>
      </c>
      <c r="M10" s="1">
        <v>4</v>
      </c>
      <c r="N10" s="1">
        <f t="shared" si="5"/>
        <v>3</v>
      </c>
      <c r="Q10" s="6"/>
      <c r="R10" s="6"/>
      <c r="S10" s="69"/>
      <c r="T10" s="70"/>
      <c r="U10" s="73"/>
      <c r="V10" s="73"/>
    </row>
    <row r="11" spans="1:22" x14ac:dyDescent="0.25">
      <c r="A11" s="1">
        <v>5</v>
      </c>
      <c r="B11" s="4" t="s">
        <v>14</v>
      </c>
      <c r="C11" s="1">
        <v>3</v>
      </c>
      <c r="D11" s="1">
        <f t="shared" si="0"/>
        <v>2</v>
      </c>
      <c r="E11" s="1">
        <v>3</v>
      </c>
      <c r="F11" s="1">
        <f t="shared" si="1"/>
        <v>2</v>
      </c>
      <c r="G11" s="1">
        <v>4</v>
      </c>
      <c r="H11" s="1">
        <f t="shared" si="2"/>
        <v>3</v>
      </c>
      <c r="I11" s="1">
        <v>3</v>
      </c>
      <c r="J11" s="1">
        <f t="shared" si="3"/>
        <v>2</v>
      </c>
      <c r="K11" s="1">
        <v>3</v>
      </c>
      <c r="L11" s="1">
        <f t="shared" si="4"/>
        <v>2</v>
      </c>
      <c r="M11" s="1">
        <v>2</v>
      </c>
      <c r="N11" s="1">
        <f t="shared" si="5"/>
        <v>1</v>
      </c>
      <c r="Q11" s="6"/>
      <c r="R11" s="6" t="s">
        <v>138</v>
      </c>
      <c r="S11" s="69">
        <f>SUM(S7:T9)</f>
        <v>2.3958325999999999</v>
      </c>
      <c r="T11" s="70"/>
      <c r="U11" s="73"/>
      <c r="V11" s="73"/>
    </row>
    <row r="12" spans="1:22" x14ac:dyDescent="0.25">
      <c r="A12" s="1">
        <v>6</v>
      </c>
      <c r="B12" s="4" t="s">
        <v>15</v>
      </c>
      <c r="C12" s="1">
        <v>3</v>
      </c>
      <c r="D12" s="1">
        <f t="shared" si="0"/>
        <v>2</v>
      </c>
      <c r="E12" s="1">
        <v>3</v>
      </c>
      <c r="F12" s="1">
        <f t="shared" si="1"/>
        <v>2</v>
      </c>
      <c r="G12" s="1">
        <v>3</v>
      </c>
      <c r="H12" s="1">
        <f t="shared" si="2"/>
        <v>2</v>
      </c>
      <c r="I12" s="1">
        <v>4</v>
      </c>
      <c r="J12" s="1">
        <f t="shared" si="3"/>
        <v>3</v>
      </c>
      <c r="K12" s="1">
        <v>3</v>
      </c>
      <c r="L12" s="1">
        <f t="shared" si="4"/>
        <v>2</v>
      </c>
      <c r="M12" s="1">
        <v>3</v>
      </c>
      <c r="N12" s="1">
        <f t="shared" si="5"/>
        <v>2</v>
      </c>
      <c r="Q12" s="6"/>
      <c r="R12" s="6" t="s">
        <v>70</v>
      </c>
      <c r="S12" s="69">
        <f>S11/3</f>
        <v>0.79861086666666659</v>
      </c>
      <c r="T12" s="70"/>
      <c r="U12" s="73" t="s">
        <v>143</v>
      </c>
      <c r="V12" s="73"/>
    </row>
    <row r="13" spans="1:22" x14ac:dyDescent="0.25">
      <c r="A13" s="1">
        <v>7</v>
      </c>
      <c r="B13" s="4" t="s">
        <v>16</v>
      </c>
      <c r="C13" s="1">
        <v>4</v>
      </c>
      <c r="D13" s="1">
        <f t="shared" si="0"/>
        <v>3</v>
      </c>
      <c r="E13" s="1">
        <v>4</v>
      </c>
      <c r="F13" s="1">
        <f t="shared" si="1"/>
        <v>3</v>
      </c>
      <c r="G13" s="1">
        <v>4</v>
      </c>
      <c r="H13" s="1">
        <f t="shared" si="2"/>
        <v>3</v>
      </c>
      <c r="I13" s="1">
        <v>4</v>
      </c>
      <c r="J13" s="1">
        <f t="shared" si="3"/>
        <v>3</v>
      </c>
      <c r="K13" s="1">
        <v>3</v>
      </c>
      <c r="L13" s="1">
        <f t="shared" si="4"/>
        <v>2</v>
      </c>
      <c r="M13" s="1">
        <v>3</v>
      </c>
      <c r="N13" s="1">
        <f t="shared" si="5"/>
        <v>2</v>
      </c>
      <c r="Q13" s="6"/>
      <c r="R13" s="6"/>
      <c r="S13" s="69"/>
      <c r="T13" s="70"/>
      <c r="U13" s="73"/>
      <c r="V13" s="73"/>
    </row>
    <row r="14" spans="1:22" x14ac:dyDescent="0.25">
      <c r="A14" s="1">
        <v>8</v>
      </c>
      <c r="B14" s="4" t="s">
        <v>17</v>
      </c>
      <c r="C14" s="1">
        <v>3</v>
      </c>
      <c r="D14" s="1">
        <f t="shared" si="0"/>
        <v>2</v>
      </c>
      <c r="E14" s="1">
        <v>4</v>
      </c>
      <c r="F14" s="1">
        <f t="shared" si="1"/>
        <v>3</v>
      </c>
      <c r="G14" s="1">
        <v>3</v>
      </c>
      <c r="H14" s="1">
        <f t="shared" si="2"/>
        <v>2</v>
      </c>
      <c r="I14" s="1">
        <v>3</v>
      </c>
      <c r="J14" s="1">
        <f t="shared" si="3"/>
        <v>2</v>
      </c>
      <c r="K14" s="1">
        <v>4</v>
      </c>
      <c r="L14" s="1">
        <f t="shared" si="4"/>
        <v>3</v>
      </c>
      <c r="M14" s="1">
        <v>3</v>
      </c>
      <c r="N14" s="1">
        <f t="shared" si="5"/>
        <v>2</v>
      </c>
      <c r="Q14" s="6"/>
      <c r="R14" s="6"/>
      <c r="S14" s="69"/>
      <c r="T14" s="70"/>
      <c r="U14" s="73"/>
      <c r="V14" s="73"/>
    </row>
    <row r="15" spans="1:22" x14ac:dyDescent="0.25">
      <c r="A15" s="1"/>
      <c r="B15" s="5" t="s">
        <v>18</v>
      </c>
      <c r="C15" s="76">
        <f>SUM(D7:D14)</f>
        <v>20</v>
      </c>
      <c r="D15" s="77"/>
      <c r="E15" s="76">
        <f t="shared" ref="E15" si="6">SUM(F7:F14)</f>
        <v>19</v>
      </c>
      <c r="F15" s="77"/>
      <c r="G15" s="76">
        <f t="shared" ref="G15" si="7">SUM(H7:H14)</f>
        <v>20</v>
      </c>
      <c r="H15" s="77"/>
      <c r="I15" s="76">
        <f t="shared" ref="I15" si="8">SUM(J7:J14)</f>
        <v>21</v>
      </c>
      <c r="J15" s="77"/>
      <c r="K15" s="76">
        <f t="shared" ref="K15" si="9">SUM(L7:L14)</f>
        <v>18</v>
      </c>
      <c r="L15" s="77"/>
      <c r="M15" s="76">
        <f t="shared" ref="M15" si="10">SUM(N7:N14)</f>
        <v>17</v>
      </c>
      <c r="N15" s="77"/>
    </row>
    <row r="16" spans="1:22" x14ac:dyDescent="0.25">
      <c r="A16" s="1"/>
      <c r="B16" s="3" t="s">
        <v>20</v>
      </c>
      <c r="C16" s="76">
        <f>C15/(8*(4-1))</f>
        <v>0.83333333333333337</v>
      </c>
      <c r="D16" s="77"/>
      <c r="E16" s="76">
        <f t="shared" ref="E16" si="11">E15/(8*(4-1))</f>
        <v>0.79166666666666663</v>
      </c>
      <c r="F16" s="77"/>
      <c r="G16" s="76">
        <f t="shared" ref="G16" si="12">G15/(8*(4-1))</f>
        <v>0.83333333333333337</v>
      </c>
      <c r="H16" s="77"/>
      <c r="I16" s="76">
        <f t="shared" ref="I16" si="13">I15/(8*(4-1))</f>
        <v>0.875</v>
      </c>
      <c r="J16" s="77"/>
      <c r="K16" s="76">
        <f t="shared" ref="K16" si="14">K15/(8*(4-1))</f>
        <v>0.75</v>
      </c>
      <c r="L16" s="77"/>
      <c r="M16" s="76">
        <f t="shared" ref="M16" si="15">M15/(8*(4-1))</f>
        <v>0.70833333333333337</v>
      </c>
      <c r="N16" s="77"/>
    </row>
    <row r="17" spans="1:14" x14ac:dyDescent="0.25">
      <c r="A17" s="1"/>
      <c r="B17" s="3" t="s">
        <v>21</v>
      </c>
      <c r="C17" s="81">
        <f>C16/1</f>
        <v>0.83333333333333337</v>
      </c>
      <c r="D17" s="82"/>
      <c r="E17" s="81">
        <f>SUM(E16:J16)/3</f>
        <v>0.83333333333333337</v>
      </c>
      <c r="F17" s="83"/>
      <c r="G17" s="83"/>
      <c r="H17" s="83"/>
      <c r="I17" s="83"/>
      <c r="J17" s="82"/>
      <c r="K17" s="81">
        <f>SUM(K16:N16)/2</f>
        <v>0.72916666666666674</v>
      </c>
      <c r="L17" s="83"/>
      <c r="M17" s="83"/>
      <c r="N17" s="82"/>
    </row>
    <row r="18" spans="1:14" x14ac:dyDescent="0.25">
      <c r="A18" s="1"/>
      <c r="B18" s="3" t="s">
        <v>22</v>
      </c>
      <c r="C18" s="78">
        <f>SUM(C17:N17)/3</f>
        <v>0.79861111111111116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0"/>
    </row>
    <row r="19" spans="1:14" x14ac:dyDescent="0.25">
      <c r="A19" s="1"/>
      <c r="B19" s="3" t="s">
        <v>19</v>
      </c>
      <c r="C19" s="78" t="s">
        <v>23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mergeCells count="48">
    <mergeCell ref="C19:N19"/>
    <mergeCell ref="C17:D17"/>
    <mergeCell ref="E17:J17"/>
    <mergeCell ref="K17:N17"/>
    <mergeCell ref="C18:N18"/>
    <mergeCell ref="M15:N15"/>
    <mergeCell ref="C16:D16"/>
    <mergeCell ref="E16:F16"/>
    <mergeCell ref="G16:H16"/>
    <mergeCell ref="I16:J16"/>
    <mergeCell ref="K16:L16"/>
    <mergeCell ref="M16:N16"/>
    <mergeCell ref="C15:D15"/>
    <mergeCell ref="E15:F15"/>
    <mergeCell ref="G15:H15"/>
    <mergeCell ref="I15:J15"/>
    <mergeCell ref="K15:L15"/>
    <mergeCell ref="G5:H5"/>
    <mergeCell ref="I5:J5"/>
    <mergeCell ref="K5:L5"/>
    <mergeCell ref="M5:N5"/>
    <mergeCell ref="A1:N1"/>
    <mergeCell ref="B3:B6"/>
    <mergeCell ref="A3:A6"/>
    <mergeCell ref="C3:N3"/>
    <mergeCell ref="C4:D4"/>
    <mergeCell ref="E4:J4"/>
    <mergeCell ref="K4:N4"/>
    <mergeCell ref="C5:D5"/>
    <mergeCell ref="E5:F5"/>
    <mergeCell ref="U10:V10"/>
    <mergeCell ref="U11:V11"/>
    <mergeCell ref="U12:V12"/>
    <mergeCell ref="U13:V13"/>
    <mergeCell ref="U14:V14"/>
    <mergeCell ref="S6:T6"/>
    <mergeCell ref="U6:V6"/>
    <mergeCell ref="S7:T7"/>
    <mergeCell ref="S8:T8"/>
    <mergeCell ref="S9:T9"/>
    <mergeCell ref="U7:V7"/>
    <mergeCell ref="U8:V8"/>
    <mergeCell ref="U9:V9"/>
    <mergeCell ref="S10:T10"/>
    <mergeCell ref="S11:T11"/>
    <mergeCell ref="S12:T12"/>
    <mergeCell ref="S13:T13"/>
    <mergeCell ref="S14:T1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2"/>
  <sheetViews>
    <sheetView zoomScale="77" zoomScaleNormal="77" workbookViewId="0">
      <selection activeCell="T2" sqref="T2:Y14"/>
    </sheetView>
  </sheetViews>
  <sheetFormatPr defaultRowHeight="15" x14ac:dyDescent="0.25"/>
  <cols>
    <col min="1" max="1" width="6.85546875" customWidth="1"/>
    <col min="2" max="2" width="28.5703125" customWidth="1"/>
    <col min="3" max="3" width="5.7109375" customWidth="1"/>
    <col min="4" max="4" width="4.7109375" customWidth="1"/>
    <col min="5" max="5" width="5.7109375" customWidth="1"/>
    <col min="6" max="6" width="4.85546875" customWidth="1"/>
    <col min="7" max="7" width="5.140625" customWidth="1"/>
    <col min="8" max="8" width="4.5703125" customWidth="1"/>
    <col min="9" max="9" width="5" customWidth="1"/>
    <col min="10" max="10" width="4.28515625" customWidth="1"/>
    <col min="11" max="11" width="5.85546875" customWidth="1"/>
    <col min="12" max="12" width="5" customWidth="1"/>
    <col min="13" max="13" width="5.28515625" customWidth="1"/>
    <col min="14" max="14" width="3.7109375" customWidth="1"/>
    <col min="15" max="15" width="5.85546875" customWidth="1"/>
    <col min="16" max="16" width="4.7109375" customWidth="1"/>
    <col min="22" max="22" width="23.85546875" customWidth="1"/>
    <col min="23" max="23" width="17" customWidth="1"/>
  </cols>
  <sheetData>
    <row r="1" spans="1:25" x14ac:dyDescent="0.25">
      <c r="A1" s="86" t="s">
        <v>155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5" x14ac:dyDescent="0.25">
      <c r="A2" s="86" t="s">
        <v>24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T2" s="84" t="s">
        <v>158</v>
      </c>
      <c r="U2" s="85"/>
      <c r="V2" s="85"/>
      <c r="W2" s="85"/>
      <c r="X2" s="85"/>
      <c r="Y2" s="85"/>
    </row>
    <row r="3" spans="1:25" ht="15.75" x14ac:dyDescent="0.25">
      <c r="A3" s="87" t="s">
        <v>25</v>
      </c>
      <c r="B3" s="87" t="s">
        <v>26</v>
      </c>
      <c r="C3" s="87">
        <v>1</v>
      </c>
      <c r="D3" s="87"/>
      <c r="E3" s="87">
        <v>2</v>
      </c>
      <c r="F3" s="87"/>
      <c r="G3" s="87">
        <v>3</v>
      </c>
      <c r="H3" s="87"/>
      <c r="I3" s="87">
        <v>4</v>
      </c>
      <c r="J3" s="87"/>
      <c r="K3" s="87">
        <v>5</v>
      </c>
      <c r="L3" s="87"/>
      <c r="M3" s="87">
        <v>6</v>
      </c>
      <c r="N3" s="87"/>
      <c r="O3" s="87">
        <v>7</v>
      </c>
      <c r="P3" s="87"/>
      <c r="T3" s="63"/>
      <c r="U3" s="63"/>
      <c r="V3" s="63"/>
      <c r="W3" s="63"/>
      <c r="X3" s="63"/>
      <c r="Y3" s="63"/>
    </row>
    <row r="4" spans="1:25" ht="15.75" x14ac:dyDescent="0.25">
      <c r="A4" s="87"/>
      <c r="B4" s="87"/>
      <c r="C4" s="7" t="s">
        <v>3</v>
      </c>
      <c r="D4" s="7" t="s">
        <v>4</v>
      </c>
      <c r="E4" s="7" t="s">
        <v>3</v>
      </c>
      <c r="F4" s="7" t="s">
        <v>4</v>
      </c>
      <c r="G4" s="7" t="s">
        <v>3</v>
      </c>
      <c r="H4" s="7" t="s">
        <v>4</v>
      </c>
      <c r="I4" s="7" t="s">
        <v>3</v>
      </c>
      <c r="J4" s="7" t="s">
        <v>4</v>
      </c>
      <c r="K4" s="7" t="s">
        <v>3</v>
      </c>
      <c r="L4" s="7" t="s">
        <v>4</v>
      </c>
      <c r="M4" s="7" t="s">
        <v>3</v>
      </c>
      <c r="N4" s="7" t="s">
        <v>4</v>
      </c>
      <c r="O4" s="7" t="s">
        <v>3</v>
      </c>
      <c r="P4" s="7" t="s">
        <v>4</v>
      </c>
      <c r="T4" s="64" t="s">
        <v>1</v>
      </c>
      <c r="U4" s="105" t="s">
        <v>62</v>
      </c>
      <c r="V4" s="105"/>
      <c r="W4" s="65" t="s">
        <v>71</v>
      </c>
      <c r="X4" s="105" t="s">
        <v>19</v>
      </c>
      <c r="Y4" s="105"/>
    </row>
    <row r="5" spans="1:25" x14ac:dyDescent="0.25">
      <c r="A5" s="1">
        <v>1</v>
      </c>
      <c r="B5" s="6" t="s">
        <v>27</v>
      </c>
      <c r="C5" s="1">
        <v>4</v>
      </c>
      <c r="D5" s="12">
        <f>C5-1</f>
        <v>3</v>
      </c>
      <c r="E5" s="1">
        <v>4</v>
      </c>
      <c r="F5" s="12">
        <f>E5-1</f>
        <v>3</v>
      </c>
      <c r="G5" s="1">
        <v>4</v>
      </c>
      <c r="H5" s="12">
        <f>G5-1</f>
        <v>3</v>
      </c>
      <c r="I5" s="1">
        <v>4</v>
      </c>
      <c r="J5" s="12">
        <f>I5-1</f>
        <v>3</v>
      </c>
      <c r="K5" s="1">
        <v>4</v>
      </c>
      <c r="L5" s="12">
        <f>K5-1</f>
        <v>3</v>
      </c>
      <c r="M5" s="1">
        <v>4</v>
      </c>
      <c r="N5" s="12">
        <f>M5-1</f>
        <v>3</v>
      </c>
      <c r="O5" s="1">
        <v>4</v>
      </c>
      <c r="P5" s="12">
        <f>O5-1</f>
        <v>3</v>
      </c>
      <c r="T5" s="66">
        <v>1</v>
      </c>
      <c r="U5" s="101" t="s">
        <v>72</v>
      </c>
      <c r="V5" s="101"/>
      <c r="W5" s="66">
        <v>0.79500000000000004</v>
      </c>
      <c r="X5" s="102" t="s">
        <v>156</v>
      </c>
      <c r="Y5" s="104"/>
    </row>
    <row r="6" spans="1:25" x14ac:dyDescent="0.25">
      <c r="A6" s="1">
        <v>2</v>
      </c>
      <c r="B6" s="6" t="s">
        <v>42</v>
      </c>
      <c r="C6" s="1">
        <v>3</v>
      </c>
      <c r="D6" s="12">
        <f t="shared" ref="D6:D14" si="0">C6-1</f>
        <v>2</v>
      </c>
      <c r="E6" s="1">
        <v>3</v>
      </c>
      <c r="F6" s="12">
        <f t="shared" ref="F6:F14" si="1">E6-1</f>
        <v>2</v>
      </c>
      <c r="G6" s="1">
        <v>4</v>
      </c>
      <c r="H6" s="12">
        <f t="shared" ref="H6:H14" si="2">G6-1</f>
        <v>3</v>
      </c>
      <c r="I6" s="1">
        <v>3</v>
      </c>
      <c r="J6" s="12">
        <f t="shared" ref="J6:J14" si="3">I6-1</f>
        <v>2</v>
      </c>
      <c r="K6" s="1">
        <v>4</v>
      </c>
      <c r="L6" s="12">
        <f t="shared" ref="L6:L14" si="4">K6-1</f>
        <v>3</v>
      </c>
      <c r="M6" s="1">
        <v>4</v>
      </c>
      <c r="N6" s="12">
        <f t="shared" ref="N6:N14" si="5">M6-1</f>
        <v>3</v>
      </c>
      <c r="O6" s="1">
        <v>4</v>
      </c>
      <c r="P6" s="12">
        <f t="shared" ref="P6:P14" si="6">O6-1</f>
        <v>3</v>
      </c>
      <c r="T6" s="66">
        <v>2</v>
      </c>
      <c r="U6" s="101" t="s">
        <v>73</v>
      </c>
      <c r="V6" s="101"/>
      <c r="W6" s="66">
        <v>0.84399999999999997</v>
      </c>
      <c r="X6" s="102" t="s">
        <v>157</v>
      </c>
      <c r="Y6" s="104"/>
    </row>
    <row r="7" spans="1:25" x14ac:dyDescent="0.25">
      <c r="A7" s="1">
        <v>3</v>
      </c>
      <c r="B7" s="6" t="s">
        <v>46</v>
      </c>
      <c r="C7" s="1">
        <v>4</v>
      </c>
      <c r="D7" s="12">
        <f t="shared" si="0"/>
        <v>3</v>
      </c>
      <c r="E7" s="1">
        <v>4</v>
      </c>
      <c r="F7" s="12">
        <f t="shared" si="1"/>
        <v>3</v>
      </c>
      <c r="G7" s="1">
        <v>3</v>
      </c>
      <c r="H7" s="12">
        <f t="shared" si="2"/>
        <v>2</v>
      </c>
      <c r="I7" s="1">
        <v>4</v>
      </c>
      <c r="J7" s="12">
        <f t="shared" si="3"/>
        <v>3</v>
      </c>
      <c r="K7" s="1">
        <v>3</v>
      </c>
      <c r="L7" s="12">
        <f t="shared" si="4"/>
        <v>2</v>
      </c>
      <c r="M7" s="1">
        <v>3</v>
      </c>
      <c r="N7" s="12">
        <f t="shared" si="5"/>
        <v>2</v>
      </c>
      <c r="O7" s="1">
        <v>4</v>
      </c>
      <c r="P7" s="12">
        <f t="shared" si="6"/>
        <v>3</v>
      </c>
      <c r="T7" s="66">
        <v>3</v>
      </c>
      <c r="U7" s="101" t="s">
        <v>74</v>
      </c>
      <c r="V7" s="101"/>
      <c r="W7" s="66">
        <v>0.83299999999999996</v>
      </c>
      <c r="X7" s="102" t="s">
        <v>156</v>
      </c>
      <c r="Y7" s="104"/>
    </row>
    <row r="8" spans="1:25" x14ac:dyDescent="0.25">
      <c r="A8" s="1">
        <v>4</v>
      </c>
      <c r="B8" s="6" t="s">
        <v>58</v>
      </c>
      <c r="C8" s="1">
        <v>2</v>
      </c>
      <c r="D8" s="12">
        <f t="shared" si="0"/>
        <v>1</v>
      </c>
      <c r="E8" s="1">
        <v>4</v>
      </c>
      <c r="F8" s="12">
        <f t="shared" si="1"/>
        <v>3</v>
      </c>
      <c r="G8" s="1">
        <v>3</v>
      </c>
      <c r="H8" s="12">
        <f t="shared" si="2"/>
        <v>2</v>
      </c>
      <c r="I8" s="1">
        <v>3</v>
      </c>
      <c r="J8" s="12">
        <f t="shared" si="3"/>
        <v>2</v>
      </c>
      <c r="K8" s="1">
        <v>3</v>
      </c>
      <c r="L8" s="12">
        <f t="shared" si="4"/>
        <v>2</v>
      </c>
      <c r="M8" s="1">
        <v>3</v>
      </c>
      <c r="N8" s="12">
        <f t="shared" si="5"/>
        <v>2</v>
      </c>
      <c r="O8" s="1">
        <v>3</v>
      </c>
      <c r="P8" s="12">
        <f t="shared" si="6"/>
        <v>2</v>
      </c>
      <c r="T8" s="66">
        <v>4</v>
      </c>
      <c r="U8" s="101" t="s">
        <v>75</v>
      </c>
      <c r="V8" s="101"/>
      <c r="W8" s="66">
        <v>0.79100000000000004</v>
      </c>
      <c r="X8" s="102" t="s">
        <v>156</v>
      </c>
      <c r="Y8" s="104"/>
    </row>
    <row r="9" spans="1:25" x14ac:dyDescent="0.25">
      <c r="A9" s="1">
        <v>5</v>
      </c>
      <c r="B9" s="6" t="s">
        <v>49</v>
      </c>
      <c r="C9" s="1">
        <v>4</v>
      </c>
      <c r="D9" s="12">
        <f t="shared" si="0"/>
        <v>3</v>
      </c>
      <c r="E9" s="1">
        <v>4</v>
      </c>
      <c r="F9" s="12">
        <f t="shared" si="1"/>
        <v>3</v>
      </c>
      <c r="G9" s="1">
        <v>4</v>
      </c>
      <c r="H9" s="12">
        <f t="shared" si="2"/>
        <v>3</v>
      </c>
      <c r="I9" s="1">
        <v>3</v>
      </c>
      <c r="J9" s="12">
        <f t="shared" si="3"/>
        <v>2</v>
      </c>
      <c r="K9" s="1">
        <v>3</v>
      </c>
      <c r="L9" s="12">
        <f t="shared" si="4"/>
        <v>2</v>
      </c>
      <c r="M9" s="1">
        <v>4</v>
      </c>
      <c r="N9" s="12">
        <f t="shared" si="5"/>
        <v>3</v>
      </c>
      <c r="O9" s="1">
        <v>3</v>
      </c>
      <c r="P9" s="12">
        <f t="shared" si="6"/>
        <v>2</v>
      </c>
      <c r="T9" s="66">
        <v>5</v>
      </c>
      <c r="U9" s="101" t="s">
        <v>76</v>
      </c>
      <c r="V9" s="101"/>
      <c r="W9" s="66">
        <v>0.82199999999999995</v>
      </c>
      <c r="X9" s="102" t="s">
        <v>156</v>
      </c>
      <c r="Y9" s="104"/>
    </row>
    <row r="10" spans="1:25" x14ac:dyDescent="0.25">
      <c r="A10" s="1">
        <v>6</v>
      </c>
      <c r="B10" s="6" t="s">
        <v>50</v>
      </c>
      <c r="C10" s="1">
        <v>3</v>
      </c>
      <c r="D10" s="12">
        <f t="shared" si="0"/>
        <v>2</v>
      </c>
      <c r="E10" s="1">
        <v>3</v>
      </c>
      <c r="F10" s="12">
        <f t="shared" si="1"/>
        <v>2</v>
      </c>
      <c r="G10" s="1">
        <v>3</v>
      </c>
      <c r="H10" s="12">
        <f t="shared" si="2"/>
        <v>2</v>
      </c>
      <c r="I10" s="1">
        <v>3</v>
      </c>
      <c r="J10" s="12">
        <f t="shared" si="3"/>
        <v>2</v>
      </c>
      <c r="K10" s="1">
        <v>3</v>
      </c>
      <c r="L10" s="12">
        <f t="shared" si="4"/>
        <v>2</v>
      </c>
      <c r="M10" s="1">
        <v>4</v>
      </c>
      <c r="N10" s="12">
        <f t="shared" si="5"/>
        <v>3</v>
      </c>
      <c r="O10" s="1">
        <v>4</v>
      </c>
      <c r="P10" s="12">
        <f t="shared" si="6"/>
        <v>3</v>
      </c>
      <c r="T10" s="66">
        <v>6</v>
      </c>
      <c r="U10" s="101" t="s">
        <v>77</v>
      </c>
      <c r="V10" s="101"/>
      <c r="W10" s="66">
        <v>0.878</v>
      </c>
      <c r="X10" s="102" t="s">
        <v>156</v>
      </c>
      <c r="Y10" s="104"/>
    </row>
    <row r="11" spans="1:25" x14ac:dyDescent="0.25">
      <c r="A11" s="1">
        <v>7</v>
      </c>
      <c r="B11" s="6" t="s">
        <v>51</v>
      </c>
      <c r="C11" s="1">
        <v>3</v>
      </c>
      <c r="D11" s="12">
        <f t="shared" si="0"/>
        <v>2</v>
      </c>
      <c r="E11" s="1">
        <v>2</v>
      </c>
      <c r="F11" s="12">
        <f t="shared" si="1"/>
        <v>1</v>
      </c>
      <c r="G11" s="1">
        <v>3</v>
      </c>
      <c r="H11" s="12">
        <f t="shared" si="2"/>
        <v>2</v>
      </c>
      <c r="I11" s="1">
        <v>3</v>
      </c>
      <c r="J11" s="12">
        <f t="shared" si="3"/>
        <v>2</v>
      </c>
      <c r="K11" s="1">
        <v>3</v>
      </c>
      <c r="L11" s="12">
        <f t="shared" si="4"/>
        <v>2</v>
      </c>
      <c r="M11" s="1">
        <v>4</v>
      </c>
      <c r="N11" s="12">
        <f t="shared" si="5"/>
        <v>3</v>
      </c>
      <c r="O11" s="1">
        <v>4</v>
      </c>
      <c r="P11" s="12">
        <f t="shared" si="6"/>
        <v>3</v>
      </c>
      <c r="T11" s="66">
        <v>7</v>
      </c>
      <c r="U11" s="102" t="s">
        <v>78</v>
      </c>
      <c r="V11" s="104"/>
      <c r="W11" s="66">
        <v>0.878</v>
      </c>
      <c r="X11" s="102" t="s">
        <v>156</v>
      </c>
      <c r="Y11" s="104"/>
    </row>
    <row r="12" spans="1:25" x14ac:dyDescent="0.25">
      <c r="A12" s="1">
        <v>8</v>
      </c>
      <c r="B12" s="6" t="s">
        <v>53</v>
      </c>
      <c r="C12" s="1">
        <v>3</v>
      </c>
      <c r="D12" s="12">
        <f t="shared" si="0"/>
        <v>2</v>
      </c>
      <c r="E12" s="1">
        <v>3</v>
      </c>
      <c r="F12" s="12">
        <f t="shared" si="1"/>
        <v>2</v>
      </c>
      <c r="G12" s="1">
        <v>3</v>
      </c>
      <c r="H12" s="12">
        <f t="shared" si="2"/>
        <v>2</v>
      </c>
      <c r="I12" s="1">
        <v>3</v>
      </c>
      <c r="J12" s="12">
        <f t="shared" si="3"/>
        <v>2</v>
      </c>
      <c r="K12" s="1">
        <v>4</v>
      </c>
      <c r="L12" s="12">
        <f t="shared" si="4"/>
        <v>3</v>
      </c>
      <c r="M12" s="1">
        <v>4</v>
      </c>
      <c r="N12" s="12">
        <f t="shared" si="5"/>
        <v>3</v>
      </c>
      <c r="O12" s="1">
        <v>4</v>
      </c>
      <c r="P12" s="12">
        <f t="shared" si="6"/>
        <v>3</v>
      </c>
      <c r="T12" s="98" t="s">
        <v>69</v>
      </c>
      <c r="U12" s="99"/>
      <c r="V12" s="100"/>
      <c r="W12" s="66">
        <f>SUM(W5:W11)</f>
        <v>5.8410000000000002</v>
      </c>
      <c r="X12" s="101"/>
      <c r="Y12" s="101"/>
    </row>
    <row r="13" spans="1:25" x14ac:dyDescent="0.25">
      <c r="A13" s="13">
        <v>9</v>
      </c>
      <c r="B13" s="6" t="s">
        <v>153</v>
      </c>
      <c r="C13" s="1">
        <v>3</v>
      </c>
      <c r="D13" s="12">
        <f t="shared" si="0"/>
        <v>2</v>
      </c>
      <c r="E13" s="1">
        <v>3</v>
      </c>
      <c r="F13" s="12">
        <f t="shared" si="1"/>
        <v>2</v>
      </c>
      <c r="G13" s="1">
        <v>3</v>
      </c>
      <c r="H13" s="12">
        <f t="shared" si="2"/>
        <v>2</v>
      </c>
      <c r="I13" s="1">
        <v>3</v>
      </c>
      <c r="J13" s="12">
        <f t="shared" si="3"/>
        <v>2</v>
      </c>
      <c r="K13" s="1">
        <v>3</v>
      </c>
      <c r="L13" s="12">
        <f t="shared" si="4"/>
        <v>2</v>
      </c>
      <c r="M13" s="1">
        <v>3</v>
      </c>
      <c r="N13" s="12">
        <f t="shared" si="5"/>
        <v>2</v>
      </c>
      <c r="O13" s="1">
        <v>3</v>
      </c>
      <c r="P13" s="12">
        <f t="shared" si="6"/>
        <v>2</v>
      </c>
      <c r="T13" s="98" t="s">
        <v>70</v>
      </c>
      <c r="U13" s="99"/>
      <c r="V13" s="100"/>
      <c r="W13" s="66">
        <f>W12/7</f>
        <v>0.83442857142857141</v>
      </c>
      <c r="X13" s="101" t="s">
        <v>156</v>
      </c>
      <c r="Y13" s="101"/>
    </row>
    <row r="14" spans="1:25" x14ac:dyDescent="0.25">
      <c r="A14" s="13">
        <v>10</v>
      </c>
      <c r="B14" s="6" t="s">
        <v>57</v>
      </c>
      <c r="C14" s="1">
        <v>3</v>
      </c>
      <c r="D14" s="12">
        <f t="shared" si="0"/>
        <v>2</v>
      </c>
      <c r="E14" s="1">
        <v>3</v>
      </c>
      <c r="F14" s="12">
        <f t="shared" si="1"/>
        <v>2</v>
      </c>
      <c r="G14" s="1">
        <v>4</v>
      </c>
      <c r="H14" s="12">
        <f t="shared" si="2"/>
        <v>3</v>
      </c>
      <c r="I14" s="1">
        <v>4</v>
      </c>
      <c r="J14" s="12">
        <f t="shared" si="3"/>
        <v>3</v>
      </c>
      <c r="K14" s="1">
        <v>3</v>
      </c>
      <c r="L14" s="12">
        <f t="shared" si="4"/>
        <v>2</v>
      </c>
      <c r="M14" s="1">
        <v>3</v>
      </c>
      <c r="N14" s="12">
        <f t="shared" si="5"/>
        <v>2</v>
      </c>
      <c r="O14" s="1">
        <v>3</v>
      </c>
      <c r="P14" s="12">
        <f t="shared" si="6"/>
        <v>2</v>
      </c>
      <c r="T14" s="102"/>
      <c r="U14" s="103"/>
      <c r="V14" s="104"/>
      <c r="W14" s="67"/>
      <c r="X14" s="101"/>
      <c r="Y14" s="101"/>
    </row>
    <row r="15" spans="1:25" s="21" customFormat="1" x14ac:dyDescent="0.25">
      <c r="A15" s="18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25" x14ac:dyDescent="0.25">
      <c r="A16" s="6"/>
      <c r="B16" s="5" t="s">
        <v>18</v>
      </c>
      <c r="C16" s="76">
        <f>SUM(D5:D14)</f>
        <v>22</v>
      </c>
      <c r="D16" s="77"/>
      <c r="E16" s="76">
        <f>SUM(F5:F14)</f>
        <v>23</v>
      </c>
      <c r="F16" s="77"/>
      <c r="G16" s="76">
        <f>SUM(H5:H14)</f>
        <v>24</v>
      </c>
      <c r="H16" s="77"/>
      <c r="I16" s="76">
        <f>SUM(J5:J14)</f>
        <v>23</v>
      </c>
      <c r="J16" s="77"/>
      <c r="K16" s="76">
        <f>SUM(L5:L14)</f>
        <v>23</v>
      </c>
      <c r="L16" s="77"/>
      <c r="M16" s="76">
        <f>SUM(N5:N14)</f>
        <v>26</v>
      </c>
      <c r="N16" s="77"/>
      <c r="O16" s="76">
        <f>SUM(P5:P14)</f>
        <v>26</v>
      </c>
      <c r="P16" s="77"/>
    </row>
    <row r="17" spans="1:17" x14ac:dyDescent="0.25">
      <c r="A17" s="6"/>
      <c r="B17" s="3" t="s">
        <v>20</v>
      </c>
      <c r="C17" s="76">
        <f>C16/(10*(4-1))</f>
        <v>0.73333333333333328</v>
      </c>
      <c r="D17" s="77"/>
      <c r="E17" s="76">
        <f t="shared" ref="E17" si="7">E16/(10*(4-1))</f>
        <v>0.76666666666666672</v>
      </c>
      <c r="F17" s="77"/>
      <c r="G17" s="76">
        <f t="shared" ref="G17" si="8">G16/(10*(4-1))</f>
        <v>0.8</v>
      </c>
      <c r="H17" s="77"/>
      <c r="I17" s="76">
        <f t="shared" ref="I17" si="9">I16/(10*(4-1))</f>
        <v>0.76666666666666672</v>
      </c>
      <c r="J17" s="77"/>
      <c r="K17" s="76">
        <f t="shared" ref="K17" si="10">K16/(10*(4-1))</f>
        <v>0.76666666666666672</v>
      </c>
      <c r="L17" s="77"/>
      <c r="M17" s="76">
        <f t="shared" ref="M17" si="11">M16/(10*(4-1))</f>
        <v>0.8666666666666667</v>
      </c>
      <c r="N17" s="77"/>
      <c r="O17" s="76">
        <f t="shared" ref="O17" si="12">O16/(10*(4-1))</f>
        <v>0.8666666666666667</v>
      </c>
      <c r="P17" s="77"/>
    </row>
    <row r="18" spans="1:17" x14ac:dyDescent="0.25">
      <c r="A18" s="6"/>
      <c r="B18" s="3" t="s">
        <v>61</v>
      </c>
      <c r="C18" s="78">
        <f>SUM(C17:P17)/7</f>
        <v>0.79523809523809519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80"/>
    </row>
    <row r="19" spans="1:17" x14ac:dyDescent="0.25">
      <c r="A19" s="6"/>
      <c r="B19" s="22" t="s">
        <v>19</v>
      </c>
      <c r="C19" s="89" t="s">
        <v>23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</row>
    <row r="22" spans="1:17" x14ac:dyDescent="0.25">
      <c r="A22" s="88" t="s">
        <v>28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60"/>
      <c r="P22" s="60"/>
      <c r="Q22" s="60"/>
    </row>
    <row r="23" spans="1:17" ht="15.75" x14ac:dyDescent="0.25">
      <c r="A23" s="87" t="s">
        <v>25</v>
      </c>
      <c r="B23" s="87" t="s">
        <v>26</v>
      </c>
      <c r="C23" s="87">
        <v>8</v>
      </c>
      <c r="D23" s="87"/>
      <c r="E23" s="87">
        <v>9</v>
      </c>
      <c r="F23" s="87"/>
      <c r="G23" s="87">
        <v>10</v>
      </c>
      <c r="H23" s="87"/>
      <c r="I23" s="87">
        <v>11</v>
      </c>
      <c r="J23" s="87"/>
      <c r="K23" s="87">
        <v>12</v>
      </c>
      <c r="L23" s="87"/>
      <c r="M23" s="87">
        <v>13</v>
      </c>
      <c r="N23" s="87"/>
      <c r="O23" s="94"/>
      <c r="P23" s="94"/>
      <c r="Q23" s="11"/>
    </row>
    <row r="24" spans="1:17" ht="15.75" x14ac:dyDescent="0.25">
      <c r="A24" s="87"/>
      <c r="B24" s="87"/>
      <c r="C24" s="7" t="s">
        <v>3</v>
      </c>
      <c r="D24" s="7" t="s">
        <v>4</v>
      </c>
      <c r="E24" s="7" t="s">
        <v>3</v>
      </c>
      <c r="F24" s="7" t="s">
        <v>4</v>
      </c>
      <c r="G24" s="7" t="s">
        <v>3</v>
      </c>
      <c r="H24" s="7" t="s">
        <v>4</v>
      </c>
      <c r="I24" s="7" t="s">
        <v>3</v>
      </c>
      <c r="J24" s="7" t="s">
        <v>4</v>
      </c>
      <c r="K24" s="7" t="s">
        <v>3</v>
      </c>
      <c r="L24" s="7" t="s">
        <v>4</v>
      </c>
      <c r="M24" s="7" t="s">
        <v>3</v>
      </c>
      <c r="N24" s="7" t="s">
        <v>4</v>
      </c>
      <c r="O24" s="9"/>
      <c r="P24" s="9"/>
      <c r="Q24" s="11"/>
    </row>
    <row r="25" spans="1:17" x14ac:dyDescent="0.25">
      <c r="A25" s="1">
        <v>1</v>
      </c>
      <c r="B25" s="6" t="s">
        <v>27</v>
      </c>
      <c r="C25" s="1">
        <v>4</v>
      </c>
      <c r="D25" s="12">
        <f>C25-1</f>
        <v>3</v>
      </c>
      <c r="E25" s="1">
        <v>4</v>
      </c>
      <c r="F25" s="12">
        <f>E25-1</f>
        <v>3</v>
      </c>
      <c r="G25" s="1">
        <v>4</v>
      </c>
      <c r="H25" s="12">
        <f>G25-1</f>
        <v>3</v>
      </c>
      <c r="I25" s="1">
        <v>4</v>
      </c>
      <c r="J25" s="12">
        <f>I25-1</f>
        <v>3</v>
      </c>
      <c r="K25" s="1">
        <v>4</v>
      </c>
      <c r="L25" s="12">
        <f>K25-1</f>
        <v>3</v>
      </c>
      <c r="M25" s="1">
        <v>3</v>
      </c>
      <c r="N25" s="12">
        <f>M25-1</f>
        <v>2</v>
      </c>
      <c r="O25" s="10"/>
      <c r="P25" s="10"/>
      <c r="Q25" s="11"/>
    </row>
    <row r="26" spans="1:17" x14ac:dyDescent="0.25">
      <c r="A26" s="1">
        <v>2</v>
      </c>
      <c r="B26" s="6" t="s">
        <v>42</v>
      </c>
      <c r="C26" s="1">
        <v>4</v>
      </c>
      <c r="D26" s="12">
        <f t="shared" ref="D26:D34" si="13">C26-1</f>
        <v>3</v>
      </c>
      <c r="E26" s="1">
        <v>4</v>
      </c>
      <c r="F26" s="12">
        <f t="shared" ref="F26:F34" si="14">E26-1</f>
        <v>3</v>
      </c>
      <c r="G26" s="1">
        <v>3</v>
      </c>
      <c r="H26" s="12">
        <f t="shared" ref="H26:H34" si="15">G26-1</f>
        <v>2</v>
      </c>
      <c r="I26" s="1">
        <v>4</v>
      </c>
      <c r="J26" s="12">
        <f t="shared" ref="J26:J34" si="16">I26-1</f>
        <v>3</v>
      </c>
      <c r="K26" s="1">
        <v>4</v>
      </c>
      <c r="L26" s="12">
        <f t="shared" ref="L26:L34" si="17">K26-1</f>
        <v>3</v>
      </c>
      <c r="M26" s="1">
        <v>4</v>
      </c>
      <c r="N26" s="12">
        <f t="shared" ref="N26:N34" si="18">M26-1</f>
        <v>3</v>
      </c>
      <c r="O26" s="10"/>
      <c r="P26" s="10"/>
      <c r="Q26" s="11"/>
    </row>
    <row r="27" spans="1:17" x14ac:dyDescent="0.25">
      <c r="A27" s="1">
        <v>3</v>
      </c>
      <c r="B27" s="6" t="s">
        <v>46</v>
      </c>
      <c r="C27" s="1">
        <v>4</v>
      </c>
      <c r="D27" s="12">
        <f t="shared" si="13"/>
        <v>3</v>
      </c>
      <c r="E27" s="1">
        <v>4</v>
      </c>
      <c r="F27" s="12">
        <f t="shared" si="14"/>
        <v>3</v>
      </c>
      <c r="G27" s="1">
        <v>4</v>
      </c>
      <c r="H27" s="12">
        <f t="shared" si="15"/>
        <v>3</v>
      </c>
      <c r="I27" s="1">
        <v>3</v>
      </c>
      <c r="J27" s="12">
        <f t="shared" si="16"/>
        <v>2</v>
      </c>
      <c r="K27" s="1">
        <v>3</v>
      </c>
      <c r="L27" s="12">
        <f t="shared" si="17"/>
        <v>2</v>
      </c>
      <c r="M27" s="1">
        <v>4</v>
      </c>
      <c r="N27" s="12">
        <f t="shared" si="18"/>
        <v>3</v>
      </c>
      <c r="O27" s="10"/>
      <c r="P27" s="10"/>
      <c r="Q27" s="11"/>
    </row>
    <row r="28" spans="1:17" x14ac:dyDescent="0.25">
      <c r="A28" s="1">
        <v>4</v>
      </c>
      <c r="B28" s="6" t="s">
        <v>58</v>
      </c>
      <c r="C28" s="1">
        <v>3</v>
      </c>
      <c r="D28" s="12">
        <f>C28-1</f>
        <v>2</v>
      </c>
      <c r="E28" s="1">
        <v>3</v>
      </c>
      <c r="F28" s="12">
        <f t="shared" si="14"/>
        <v>2</v>
      </c>
      <c r="G28" s="1">
        <v>3</v>
      </c>
      <c r="H28" s="12">
        <f t="shared" si="15"/>
        <v>2</v>
      </c>
      <c r="I28" s="1">
        <v>3</v>
      </c>
      <c r="J28" s="12">
        <f t="shared" si="16"/>
        <v>2</v>
      </c>
      <c r="K28" s="1">
        <v>3</v>
      </c>
      <c r="L28" s="12">
        <f t="shared" si="17"/>
        <v>2</v>
      </c>
      <c r="M28" s="1">
        <v>3</v>
      </c>
      <c r="N28" s="12">
        <f t="shared" si="18"/>
        <v>2</v>
      </c>
      <c r="O28" s="10"/>
      <c r="P28" s="10"/>
      <c r="Q28" s="11"/>
    </row>
    <row r="29" spans="1:17" x14ac:dyDescent="0.25">
      <c r="A29" s="1">
        <v>5</v>
      </c>
      <c r="B29" s="6" t="s">
        <v>49</v>
      </c>
      <c r="C29" s="1">
        <v>4</v>
      </c>
      <c r="D29" s="12">
        <f t="shared" si="13"/>
        <v>3</v>
      </c>
      <c r="E29" s="1">
        <v>4</v>
      </c>
      <c r="F29" s="12">
        <f t="shared" si="14"/>
        <v>3</v>
      </c>
      <c r="G29" s="1">
        <v>4</v>
      </c>
      <c r="H29" s="12">
        <f t="shared" si="15"/>
        <v>3</v>
      </c>
      <c r="I29" s="1">
        <v>4</v>
      </c>
      <c r="J29" s="12">
        <f t="shared" si="16"/>
        <v>3</v>
      </c>
      <c r="K29" s="1">
        <v>3</v>
      </c>
      <c r="L29" s="12">
        <f t="shared" si="17"/>
        <v>2</v>
      </c>
      <c r="M29" s="1">
        <v>4</v>
      </c>
      <c r="N29" s="12">
        <f t="shared" si="18"/>
        <v>3</v>
      </c>
      <c r="O29" s="10"/>
      <c r="P29" s="10"/>
      <c r="Q29" s="11"/>
    </row>
    <row r="30" spans="1:17" x14ac:dyDescent="0.25">
      <c r="A30" s="1">
        <v>6</v>
      </c>
      <c r="B30" s="6" t="s">
        <v>50</v>
      </c>
      <c r="C30" s="1">
        <v>3</v>
      </c>
      <c r="D30" s="12">
        <f t="shared" si="13"/>
        <v>2</v>
      </c>
      <c r="E30" s="1">
        <v>4</v>
      </c>
      <c r="F30" s="12">
        <f t="shared" si="14"/>
        <v>3</v>
      </c>
      <c r="G30" s="1">
        <v>3</v>
      </c>
      <c r="H30" s="12">
        <f t="shared" si="15"/>
        <v>2</v>
      </c>
      <c r="I30" s="1">
        <v>3</v>
      </c>
      <c r="J30" s="12">
        <f t="shared" si="16"/>
        <v>2</v>
      </c>
      <c r="K30" s="1">
        <v>3</v>
      </c>
      <c r="L30" s="12">
        <f t="shared" si="17"/>
        <v>2</v>
      </c>
      <c r="M30" s="1">
        <v>3</v>
      </c>
      <c r="N30" s="12">
        <f t="shared" si="18"/>
        <v>2</v>
      </c>
      <c r="O30" s="10"/>
      <c r="P30" s="10"/>
      <c r="Q30" s="11"/>
    </row>
    <row r="31" spans="1:17" x14ac:dyDescent="0.25">
      <c r="A31" s="1">
        <v>7</v>
      </c>
      <c r="B31" s="6" t="s">
        <v>51</v>
      </c>
      <c r="C31" s="1">
        <v>4</v>
      </c>
      <c r="D31" s="12">
        <f t="shared" si="13"/>
        <v>3</v>
      </c>
      <c r="E31" s="1">
        <v>4</v>
      </c>
      <c r="F31" s="12">
        <f t="shared" si="14"/>
        <v>3</v>
      </c>
      <c r="G31" s="1">
        <v>3</v>
      </c>
      <c r="H31" s="12">
        <f t="shared" si="15"/>
        <v>2</v>
      </c>
      <c r="I31" s="1">
        <v>3</v>
      </c>
      <c r="J31" s="12">
        <f t="shared" si="16"/>
        <v>2</v>
      </c>
      <c r="K31" s="1">
        <v>3</v>
      </c>
      <c r="L31" s="12">
        <f t="shared" si="17"/>
        <v>2</v>
      </c>
      <c r="M31" s="1">
        <v>3</v>
      </c>
      <c r="N31" s="12">
        <f t="shared" si="18"/>
        <v>2</v>
      </c>
      <c r="O31" s="10"/>
      <c r="P31" s="10"/>
      <c r="Q31" s="11"/>
    </row>
    <row r="32" spans="1:17" x14ac:dyDescent="0.25">
      <c r="A32" s="1">
        <v>8</v>
      </c>
      <c r="B32" s="6" t="s">
        <v>52</v>
      </c>
      <c r="C32" s="1">
        <v>4</v>
      </c>
      <c r="D32" s="12">
        <f t="shared" si="13"/>
        <v>3</v>
      </c>
      <c r="E32" s="1">
        <v>3</v>
      </c>
      <c r="F32" s="12">
        <f t="shared" si="14"/>
        <v>2</v>
      </c>
      <c r="G32" s="1">
        <v>3</v>
      </c>
      <c r="H32" s="12">
        <f t="shared" si="15"/>
        <v>2</v>
      </c>
      <c r="I32" s="1">
        <v>4</v>
      </c>
      <c r="J32" s="12">
        <f t="shared" si="16"/>
        <v>3</v>
      </c>
      <c r="K32" s="1">
        <v>4</v>
      </c>
      <c r="L32" s="12">
        <f t="shared" si="17"/>
        <v>3</v>
      </c>
      <c r="M32" s="1">
        <v>4</v>
      </c>
      <c r="N32" s="12">
        <f t="shared" si="18"/>
        <v>3</v>
      </c>
      <c r="O32" s="10"/>
      <c r="P32" s="10"/>
      <c r="Q32" s="11"/>
    </row>
    <row r="33" spans="1:17" x14ac:dyDescent="0.25">
      <c r="A33" s="13">
        <v>9</v>
      </c>
      <c r="B33" s="6" t="s">
        <v>154</v>
      </c>
      <c r="C33" s="1">
        <v>3</v>
      </c>
      <c r="D33" s="12">
        <f t="shared" si="13"/>
        <v>2</v>
      </c>
      <c r="E33" s="1">
        <v>3</v>
      </c>
      <c r="F33" s="12">
        <f t="shared" si="14"/>
        <v>2</v>
      </c>
      <c r="G33" s="1">
        <v>3</v>
      </c>
      <c r="H33" s="12">
        <f t="shared" si="15"/>
        <v>2</v>
      </c>
      <c r="I33" s="1">
        <v>3</v>
      </c>
      <c r="J33" s="12">
        <f t="shared" si="16"/>
        <v>2</v>
      </c>
      <c r="K33" s="1">
        <v>3</v>
      </c>
      <c r="L33" s="12">
        <f t="shared" si="17"/>
        <v>2</v>
      </c>
      <c r="M33" s="1">
        <v>3</v>
      </c>
      <c r="N33" s="12">
        <f t="shared" si="18"/>
        <v>2</v>
      </c>
      <c r="O33" s="10"/>
      <c r="P33" s="10"/>
      <c r="Q33" s="11"/>
    </row>
    <row r="34" spans="1:17" x14ac:dyDescent="0.25">
      <c r="A34" s="13">
        <v>10</v>
      </c>
      <c r="B34" s="6" t="s">
        <v>57</v>
      </c>
      <c r="C34" s="1">
        <v>4</v>
      </c>
      <c r="D34" s="12">
        <f t="shared" si="13"/>
        <v>3</v>
      </c>
      <c r="E34" s="1">
        <v>4</v>
      </c>
      <c r="F34" s="12">
        <f t="shared" si="14"/>
        <v>3</v>
      </c>
      <c r="G34" s="1">
        <v>4</v>
      </c>
      <c r="H34" s="12">
        <f t="shared" si="15"/>
        <v>3</v>
      </c>
      <c r="I34" s="1">
        <v>4</v>
      </c>
      <c r="J34" s="12">
        <f t="shared" si="16"/>
        <v>3</v>
      </c>
      <c r="K34" s="1">
        <v>4</v>
      </c>
      <c r="L34" s="12">
        <f t="shared" si="17"/>
        <v>3</v>
      </c>
      <c r="M34" s="1">
        <v>4</v>
      </c>
      <c r="N34" s="12">
        <f t="shared" si="18"/>
        <v>3</v>
      </c>
      <c r="O34" s="10"/>
      <c r="P34" s="10"/>
      <c r="Q34" s="11"/>
    </row>
    <row r="35" spans="1:17" s="21" customFormat="1" x14ac:dyDescent="0.25">
      <c r="A35" s="18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10"/>
      <c r="P35" s="10"/>
      <c r="Q35" s="10"/>
    </row>
    <row r="36" spans="1:17" x14ac:dyDescent="0.25">
      <c r="A36" s="6"/>
      <c r="B36" s="5" t="s">
        <v>18</v>
      </c>
      <c r="C36" s="76">
        <f>SUM(D25:D34)</f>
        <v>27</v>
      </c>
      <c r="D36" s="77"/>
      <c r="E36" s="76">
        <f>SUM(F25:F34)</f>
        <v>27</v>
      </c>
      <c r="F36" s="77"/>
      <c r="G36" s="76">
        <f>SUM(H25:H34)</f>
        <v>24</v>
      </c>
      <c r="H36" s="77"/>
      <c r="I36" s="76">
        <f t="shared" ref="I36" si="19">SUM(J25:J34)</f>
        <v>25</v>
      </c>
      <c r="J36" s="77"/>
      <c r="K36" s="76">
        <f t="shared" ref="K36" si="20">SUM(L25:L34)</f>
        <v>24</v>
      </c>
      <c r="L36" s="77"/>
      <c r="M36" s="76">
        <f t="shared" ref="M36" si="21">SUM(N25:N34)</f>
        <v>25</v>
      </c>
      <c r="N36" s="77"/>
      <c r="O36" s="10"/>
      <c r="P36" s="10"/>
      <c r="Q36" s="11"/>
    </row>
    <row r="37" spans="1:17" x14ac:dyDescent="0.25">
      <c r="A37" s="6"/>
      <c r="B37" s="3" t="s">
        <v>20</v>
      </c>
      <c r="C37" s="76">
        <f>C36/(10*(4-1))</f>
        <v>0.9</v>
      </c>
      <c r="D37" s="77"/>
      <c r="E37" s="76">
        <f t="shared" ref="E37" si="22">E36/(10*(4-1))</f>
        <v>0.9</v>
      </c>
      <c r="F37" s="77"/>
      <c r="G37" s="76">
        <f t="shared" ref="G37" si="23">G36/(10*(4-1))</f>
        <v>0.8</v>
      </c>
      <c r="H37" s="77"/>
      <c r="I37" s="76">
        <f t="shared" ref="I37" si="24">I36/(10*(4-1))</f>
        <v>0.83333333333333337</v>
      </c>
      <c r="J37" s="77"/>
      <c r="K37" s="76">
        <f t="shared" ref="K37" si="25">K36/(10*(4-1))</f>
        <v>0.8</v>
      </c>
      <c r="L37" s="77"/>
      <c r="M37" s="76">
        <f t="shared" ref="M37" si="26">M36/(10*(4-1))</f>
        <v>0.83333333333333337</v>
      </c>
      <c r="N37" s="77"/>
      <c r="O37" s="10"/>
      <c r="P37" s="10"/>
      <c r="Q37" s="11"/>
    </row>
    <row r="38" spans="1:17" x14ac:dyDescent="0.25">
      <c r="A38" s="6"/>
      <c r="B38" s="3" t="s">
        <v>61</v>
      </c>
      <c r="C38" s="78">
        <f>SUM(C37:N37)/6</f>
        <v>0.84444444444444444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  <c r="O38" s="10"/>
      <c r="P38" s="10"/>
      <c r="Q38" s="11"/>
    </row>
    <row r="39" spans="1:17" x14ac:dyDescent="0.25">
      <c r="A39" s="6"/>
      <c r="B39" s="22" t="s">
        <v>19</v>
      </c>
      <c r="C39" s="78" t="s">
        <v>23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80"/>
      <c r="O39" s="10"/>
      <c r="P39" s="10"/>
      <c r="Q39" s="11"/>
    </row>
    <row r="40" spans="1:17" x14ac:dyDescent="0.25">
      <c r="A40" s="11"/>
      <c r="B40" s="1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0"/>
      <c r="P40" s="10"/>
      <c r="Q40" s="11"/>
    </row>
    <row r="41" spans="1:17" x14ac:dyDescent="0.25">
      <c r="A41" s="11"/>
      <c r="B41" s="11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10"/>
      <c r="P41" s="10"/>
      <c r="Q41" s="11"/>
    </row>
    <row r="42" spans="1:17" x14ac:dyDescent="0.25">
      <c r="O42" s="11"/>
      <c r="P42" s="11"/>
      <c r="Q42" s="11"/>
    </row>
    <row r="43" spans="1:17" x14ac:dyDescent="0.25">
      <c r="A43" s="88" t="s">
        <v>29</v>
      </c>
      <c r="B43" s="88"/>
      <c r="C43" s="88"/>
      <c r="D43" s="88"/>
      <c r="E43" s="88"/>
      <c r="F43" s="88"/>
      <c r="G43" s="88"/>
      <c r="H43" s="88"/>
    </row>
    <row r="44" spans="1:17" ht="15.75" x14ac:dyDescent="0.25">
      <c r="A44" s="87" t="s">
        <v>25</v>
      </c>
      <c r="B44" s="87" t="s">
        <v>26</v>
      </c>
      <c r="C44" s="87">
        <v>14</v>
      </c>
      <c r="D44" s="87"/>
      <c r="E44" s="87">
        <v>15</v>
      </c>
      <c r="F44" s="87"/>
      <c r="G44" s="87">
        <v>16</v>
      </c>
      <c r="H44" s="87"/>
    </row>
    <row r="45" spans="1:17" ht="15.75" x14ac:dyDescent="0.25">
      <c r="A45" s="87"/>
      <c r="B45" s="87"/>
      <c r="C45" s="7" t="s">
        <v>3</v>
      </c>
      <c r="D45" s="7" t="s">
        <v>4</v>
      </c>
      <c r="E45" s="7" t="s">
        <v>3</v>
      </c>
      <c r="F45" s="7" t="s">
        <v>4</v>
      </c>
      <c r="G45" s="7" t="s">
        <v>3</v>
      </c>
      <c r="H45" s="7" t="s">
        <v>4</v>
      </c>
    </row>
    <row r="46" spans="1:17" x14ac:dyDescent="0.25">
      <c r="A46" s="1">
        <v>1</v>
      </c>
      <c r="B46" s="6" t="s">
        <v>27</v>
      </c>
      <c r="C46" s="1">
        <v>3</v>
      </c>
      <c r="D46" s="12">
        <f>C46-1</f>
        <v>2</v>
      </c>
      <c r="E46" s="1">
        <v>3</v>
      </c>
      <c r="F46" s="12">
        <f>E46-1</f>
        <v>2</v>
      </c>
      <c r="G46" s="1">
        <v>3</v>
      </c>
      <c r="H46" s="12">
        <f>G46-1</f>
        <v>2</v>
      </c>
    </row>
    <row r="47" spans="1:17" x14ac:dyDescent="0.25">
      <c r="A47" s="1">
        <v>2</v>
      </c>
      <c r="B47" s="6" t="s">
        <v>43</v>
      </c>
      <c r="C47" s="1">
        <v>4</v>
      </c>
      <c r="D47" s="12">
        <f t="shared" ref="D47:D55" si="27">C47-1</f>
        <v>3</v>
      </c>
      <c r="E47" s="1">
        <v>4</v>
      </c>
      <c r="F47" s="12">
        <f t="shared" ref="F47:F55" si="28">E47-1</f>
        <v>3</v>
      </c>
      <c r="G47" s="1">
        <v>4</v>
      </c>
      <c r="H47" s="12">
        <f t="shared" ref="H47:H55" si="29">G47-1</f>
        <v>3</v>
      </c>
    </row>
    <row r="48" spans="1:17" x14ac:dyDescent="0.25">
      <c r="A48" s="1">
        <v>3</v>
      </c>
      <c r="B48" s="6" t="s">
        <v>46</v>
      </c>
      <c r="C48" s="1">
        <v>4</v>
      </c>
      <c r="D48" s="12">
        <f t="shared" si="27"/>
        <v>3</v>
      </c>
      <c r="E48" s="1">
        <v>4</v>
      </c>
      <c r="F48" s="12">
        <f t="shared" si="28"/>
        <v>3</v>
      </c>
      <c r="G48" s="1">
        <v>4</v>
      </c>
      <c r="H48" s="12">
        <f t="shared" si="29"/>
        <v>3</v>
      </c>
    </row>
    <row r="49" spans="1:10" x14ac:dyDescent="0.25">
      <c r="A49" s="1">
        <v>4</v>
      </c>
      <c r="B49" s="6" t="s">
        <v>58</v>
      </c>
      <c r="C49" s="1">
        <v>3</v>
      </c>
      <c r="D49" s="12">
        <f t="shared" si="27"/>
        <v>2</v>
      </c>
      <c r="E49" s="1">
        <v>4</v>
      </c>
      <c r="F49" s="12">
        <f t="shared" si="28"/>
        <v>3</v>
      </c>
      <c r="G49" s="1">
        <v>4</v>
      </c>
      <c r="H49" s="12">
        <f t="shared" si="29"/>
        <v>3</v>
      </c>
    </row>
    <row r="50" spans="1:10" x14ac:dyDescent="0.25">
      <c r="A50" s="1">
        <v>5</v>
      </c>
      <c r="B50" s="6" t="s">
        <v>49</v>
      </c>
      <c r="C50" s="1">
        <v>4</v>
      </c>
      <c r="D50" s="12">
        <f t="shared" si="27"/>
        <v>3</v>
      </c>
      <c r="E50" s="1">
        <v>4</v>
      </c>
      <c r="F50" s="12">
        <f t="shared" si="28"/>
        <v>3</v>
      </c>
      <c r="G50" s="1">
        <v>3</v>
      </c>
      <c r="H50" s="12">
        <f t="shared" si="29"/>
        <v>2</v>
      </c>
    </row>
    <row r="51" spans="1:10" x14ac:dyDescent="0.25">
      <c r="A51" s="1">
        <v>6</v>
      </c>
      <c r="B51" s="6" t="s">
        <v>50</v>
      </c>
      <c r="C51" s="1">
        <v>3</v>
      </c>
      <c r="D51" s="12">
        <f t="shared" si="27"/>
        <v>2</v>
      </c>
      <c r="E51" s="1">
        <v>3</v>
      </c>
      <c r="F51" s="12">
        <f t="shared" si="28"/>
        <v>2</v>
      </c>
      <c r="G51" s="1">
        <v>3</v>
      </c>
      <c r="H51" s="12">
        <f t="shared" si="29"/>
        <v>2</v>
      </c>
    </row>
    <row r="52" spans="1:10" x14ac:dyDescent="0.25">
      <c r="A52" s="1">
        <v>7</v>
      </c>
      <c r="B52" s="6" t="s">
        <v>51</v>
      </c>
      <c r="C52" s="1">
        <v>3</v>
      </c>
      <c r="D52" s="12">
        <f t="shared" si="27"/>
        <v>2</v>
      </c>
      <c r="E52" s="1">
        <v>4</v>
      </c>
      <c r="F52" s="12">
        <f t="shared" si="28"/>
        <v>3</v>
      </c>
      <c r="G52" s="1">
        <v>4</v>
      </c>
      <c r="H52" s="12">
        <f t="shared" si="29"/>
        <v>3</v>
      </c>
    </row>
    <row r="53" spans="1:10" x14ac:dyDescent="0.25">
      <c r="A53" s="1">
        <v>8</v>
      </c>
      <c r="B53" s="6" t="s">
        <v>52</v>
      </c>
      <c r="C53" s="1">
        <v>3</v>
      </c>
      <c r="D53" s="12">
        <f t="shared" si="27"/>
        <v>2</v>
      </c>
      <c r="E53" s="1">
        <v>4</v>
      </c>
      <c r="F53" s="12">
        <f t="shared" si="28"/>
        <v>3</v>
      </c>
      <c r="G53" s="1">
        <v>3</v>
      </c>
      <c r="H53" s="12">
        <f t="shared" si="29"/>
        <v>2</v>
      </c>
    </row>
    <row r="54" spans="1:10" x14ac:dyDescent="0.25">
      <c r="A54" s="13">
        <v>9</v>
      </c>
      <c r="B54" s="6" t="s">
        <v>154</v>
      </c>
      <c r="C54" s="13">
        <v>3</v>
      </c>
      <c r="D54" s="12">
        <f t="shared" si="27"/>
        <v>2</v>
      </c>
      <c r="E54" s="13">
        <v>3</v>
      </c>
      <c r="F54" s="12">
        <f t="shared" si="28"/>
        <v>2</v>
      </c>
      <c r="G54" s="13">
        <v>3</v>
      </c>
      <c r="H54" s="12">
        <f t="shared" si="29"/>
        <v>2</v>
      </c>
    </row>
    <row r="55" spans="1:10" x14ac:dyDescent="0.25">
      <c r="A55" s="13">
        <v>10</v>
      </c>
      <c r="B55" s="6" t="s">
        <v>57</v>
      </c>
      <c r="C55" s="13">
        <v>4</v>
      </c>
      <c r="D55" s="12">
        <f t="shared" si="27"/>
        <v>3</v>
      </c>
      <c r="E55" s="13">
        <v>4</v>
      </c>
      <c r="F55" s="12">
        <f t="shared" si="28"/>
        <v>3</v>
      </c>
      <c r="G55" s="13">
        <v>3</v>
      </c>
      <c r="H55" s="12">
        <f t="shared" si="29"/>
        <v>2</v>
      </c>
    </row>
    <row r="56" spans="1:10" x14ac:dyDescent="0.25">
      <c r="A56" s="13"/>
      <c r="B56" s="6"/>
      <c r="C56" s="18"/>
      <c r="D56" s="20"/>
      <c r="E56" s="18"/>
      <c r="F56" s="20"/>
      <c r="G56" s="18"/>
      <c r="H56" s="20"/>
    </row>
    <row r="57" spans="1:10" x14ac:dyDescent="0.25">
      <c r="A57" s="6"/>
      <c r="B57" s="5" t="s">
        <v>18</v>
      </c>
      <c r="C57" s="92">
        <f>SUM(D46:D55)</f>
        <v>24</v>
      </c>
      <c r="D57" s="93"/>
      <c r="E57" s="92">
        <f t="shared" ref="E57" si="30">SUM(F46:F55)</f>
        <v>27</v>
      </c>
      <c r="F57" s="93"/>
      <c r="G57" s="92">
        <f t="shared" ref="G57" si="31">SUM(H46:H55)</f>
        <v>24</v>
      </c>
      <c r="H57" s="93"/>
    </row>
    <row r="58" spans="1:10" x14ac:dyDescent="0.25">
      <c r="A58" s="6"/>
      <c r="B58" s="3" t="s">
        <v>20</v>
      </c>
      <c r="C58" s="92">
        <f>C57/(10*(4-1))</f>
        <v>0.8</v>
      </c>
      <c r="D58" s="93"/>
      <c r="E58" s="92">
        <f t="shared" ref="E58" si="32">E57/(10*(4-1))</f>
        <v>0.9</v>
      </c>
      <c r="F58" s="93"/>
      <c r="G58" s="92">
        <f t="shared" ref="G58" si="33">G57/(10*(4-1))</f>
        <v>0.8</v>
      </c>
      <c r="H58" s="93"/>
    </row>
    <row r="59" spans="1:10" x14ac:dyDescent="0.25">
      <c r="A59" s="6"/>
      <c r="B59" s="3" t="s">
        <v>61</v>
      </c>
      <c r="C59" s="89">
        <f>SUM(C58:H58)/3</f>
        <v>0.83333333333333337</v>
      </c>
      <c r="D59" s="90"/>
      <c r="E59" s="90"/>
      <c r="F59" s="90"/>
      <c r="G59" s="90"/>
      <c r="H59" s="91"/>
    </row>
    <row r="60" spans="1:10" x14ac:dyDescent="0.25">
      <c r="A60" s="6"/>
      <c r="B60" s="22" t="s">
        <v>19</v>
      </c>
      <c r="C60" s="89" t="s">
        <v>23</v>
      </c>
      <c r="D60" s="90"/>
      <c r="E60" s="90"/>
      <c r="F60" s="90"/>
      <c r="G60" s="90"/>
      <c r="H60" s="91"/>
    </row>
    <row r="63" spans="1:10" x14ac:dyDescent="0.25">
      <c r="A63" s="88" t="s">
        <v>30</v>
      </c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5.75" x14ac:dyDescent="0.25">
      <c r="A64" s="87" t="s">
        <v>25</v>
      </c>
      <c r="B64" s="87" t="s">
        <v>26</v>
      </c>
      <c r="C64" s="87">
        <v>17</v>
      </c>
      <c r="D64" s="87"/>
      <c r="E64" s="87">
        <v>18</v>
      </c>
      <c r="F64" s="87"/>
      <c r="G64" s="87">
        <v>19</v>
      </c>
      <c r="H64" s="87"/>
      <c r="I64" s="87">
        <v>20</v>
      </c>
      <c r="J64" s="87"/>
    </row>
    <row r="65" spans="1:10" ht="15.75" x14ac:dyDescent="0.25">
      <c r="A65" s="87"/>
      <c r="B65" s="87"/>
      <c r="C65" s="7" t="s">
        <v>3</v>
      </c>
      <c r="D65" s="7" t="s">
        <v>4</v>
      </c>
      <c r="E65" s="7" t="s">
        <v>3</v>
      </c>
      <c r="F65" s="7" t="s">
        <v>4</v>
      </c>
      <c r="G65" s="7" t="s">
        <v>3</v>
      </c>
      <c r="H65" s="7" t="s">
        <v>4</v>
      </c>
      <c r="I65" s="7" t="s">
        <v>3</v>
      </c>
      <c r="J65" s="7" t="s">
        <v>4</v>
      </c>
    </row>
    <row r="66" spans="1:10" x14ac:dyDescent="0.25">
      <c r="A66" s="1">
        <v>1</v>
      </c>
      <c r="B66" s="6" t="s">
        <v>27</v>
      </c>
      <c r="C66" s="1">
        <v>4</v>
      </c>
      <c r="D66" s="12">
        <f>C66-1</f>
        <v>3</v>
      </c>
      <c r="E66" s="1">
        <v>4</v>
      </c>
      <c r="F66" s="12">
        <f>E66-1</f>
        <v>3</v>
      </c>
      <c r="G66" s="1">
        <v>4</v>
      </c>
      <c r="H66" s="12">
        <f>G66-1</f>
        <v>3</v>
      </c>
      <c r="I66" s="1">
        <v>4</v>
      </c>
      <c r="J66" s="12">
        <f>I66-1</f>
        <v>3</v>
      </c>
    </row>
    <row r="67" spans="1:10" x14ac:dyDescent="0.25">
      <c r="A67" s="1">
        <v>2</v>
      </c>
      <c r="B67" s="6" t="s">
        <v>42</v>
      </c>
      <c r="C67" s="1">
        <v>3</v>
      </c>
      <c r="D67" s="12">
        <f t="shared" ref="D67:D75" si="34">C67-1</f>
        <v>2</v>
      </c>
      <c r="E67" s="1">
        <v>4</v>
      </c>
      <c r="F67" s="12">
        <f t="shared" ref="F67:F75" si="35">E67-1</f>
        <v>3</v>
      </c>
      <c r="G67" s="1">
        <v>4</v>
      </c>
      <c r="H67" s="12">
        <f t="shared" ref="H67:H75" si="36">G67-1</f>
        <v>3</v>
      </c>
      <c r="I67" s="1">
        <v>3</v>
      </c>
      <c r="J67" s="12">
        <f t="shared" ref="J67:J75" si="37">I67-1</f>
        <v>2</v>
      </c>
    </row>
    <row r="68" spans="1:10" x14ac:dyDescent="0.25">
      <c r="A68" s="1">
        <v>3</v>
      </c>
      <c r="B68" s="6" t="s">
        <v>46</v>
      </c>
      <c r="C68" s="1">
        <v>4</v>
      </c>
      <c r="D68" s="12">
        <f t="shared" si="34"/>
        <v>3</v>
      </c>
      <c r="E68" s="1">
        <v>4</v>
      </c>
      <c r="F68" s="12">
        <f t="shared" si="35"/>
        <v>3</v>
      </c>
      <c r="G68" s="1">
        <v>4</v>
      </c>
      <c r="H68" s="12">
        <f t="shared" si="36"/>
        <v>3</v>
      </c>
      <c r="I68" s="1">
        <v>4</v>
      </c>
      <c r="J68" s="12">
        <f t="shared" si="37"/>
        <v>3</v>
      </c>
    </row>
    <row r="69" spans="1:10" x14ac:dyDescent="0.25">
      <c r="A69" s="1">
        <v>4</v>
      </c>
      <c r="B69" s="6" t="s">
        <v>58</v>
      </c>
      <c r="C69" s="1">
        <v>3</v>
      </c>
      <c r="D69" s="12">
        <f t="shared" si="34"/>
        <v>2</v>
      </c>
      <c r="E69" s="1">
        <v>3</v>
      </c>
      <c r="F69" s="12">
        <f t="shared" si="35"/>
        <v>2</v>
      </c>
      <c r="G69" s="1">
        <v>3</v>
      </c>
      <c r="H69" s="12">
        <f t="shared" si="36"/>
        <v>2</v>
      </c>
      <c r="I69" s="1">
        <v>4</v>
      </c>
      <c r="J69" s="12">
        <f t="shared" si="37"/>
        <v>3</v>
      </c>
    </row>
    <row r="70" spans="1:10" x14ac:dyDescent="0.25">
      <c r="A70" s="1">
        <v>5</v>
      </c>
      <c r="B70" s="6" t="s">
        <v>49</v>
      </c>
      <c r="C70" s="1">
        <v>4</v>
      </c>
      <c r="D70" s="12">
        <f t="shared" si="34"/>
        <v>3</v>
      </c>
      <c r="E70" s="1">
        <v>3</v>
      </c>
      <c r="F70" s="12">
        <f t="shared" si="35"/>
        <v>2</v>
      </c>
      <c r="G70" s="1">
        <v>3</v>
      </c>
      <c r="H70" s="12">
        <f t="shared" si="36"/>
        <v>2</v>
      </c>
      <c r="I70" s="1">
        <v>3</v>
      </c>
      <c r="J70" s="12">
        <f t="shared" si="37"/>
        <v>2</v>
      </c>
    </row>
    <row r="71" spans="1:10" x14ac:dyDescent="0.25">
      <c r="A71" s="1">
        <v>6</v>
      </c>
      <c r="B71" s="6" t="s">
        <v>50</v>
      </c>
      <c r="C71" s="1">
        <v>3</v>
      </c>
      <c r="D71" s="12">
        <f t="shared" si="34"/>
        <v>2</v>
      </c>
      <c r="E71" s="1">
        <v>3</v>
      </c>
      <c r="F71" s="12">
        <f t="shared" si="35"/>
        <v>2</v>
      </c>
      <c r="G71" s="1">
        <v>3</v>
      </c>
      <c r="H71" s="12">
        <f t="shared" si="36"/>
        <v>2</v>
      </c>
      <c r="I71" s="1">
        <v>3</v>
      </c>
      <c r="J71" s="12">
        <f t="shared" si="37"/>
        <v>2</v>
      </c>
    </row>
    <row r="72" spans="1:10" x14ac:dyDescent="0.25">
      <c r="A72" s="1">
        <v>7</v>
      </c>
      <c r="B72" s="6" t="s">
        <v>51</v>
      </c>
      <c r="C72" s="1">
        <v>3</v>
      </c>
      <c r="D72" s="12">
        <f t="shared" si="34"/>
        <v>2</v>
      </c>
      <c r="E72" s="1">
        <v>3</v>
      </c>
      <c r="F72" s="12">
        <f t="shared" si="35"/>
        <v>2</v>
      </c>
      <c r="G72" s="1">
        <v>3</v>
      </c>
      <c r="H72" s="12">
        <f t="shared" si="36"/>
        <v>2</v>
      </c>
      <c r="I72" s="1">
        <v>3</v>
      </c>
      <c r="J72" s="12">
        <f t="shared" si="37"/>
        <v>2</v>
      </c>
    </row>
    <row r="73" spans="1:10" x14ac:dyDescent="0.25">
      <c r="A73" s="1">
        <v>8</v>
      </c>
      <c r="B73" s="6" t="s">
        <v>52</v>
      </c>
      <c r="C73" s="1">
        <v>3</v>
      </c>
      <c r="D73" s="12">
        <f t="shared" si="34"/>
        <v>2</v>
      </c>
      <c r="E73" s="1">
        <v>3</v>
      </c>
      <c r="F73" s="12">
        <f t="shared" si="35"/>
        <v>2</v>
      </c>
      <c r="G73" s="1">
        <v>3</v>
      </c>
      <c r="H73" s="12">
        <f t="shared" si="36"/>
        <v>2</v>
      </c>
      <c r="I73" s="1">
        <v>4</v>
      </c>
      <c r="J73" s="12">
        <f t="shared" si="37"/>
        <v>3</v>
      </c>
    </row>
    <row r="74" spans="1:10" x14ac:dyDescent="0.25">
      <c r="A74" s="13">
        <v>9</v>
      </c>
      <c r="B74" s="6" t="s">
        <v>154</v>
      </c>
      <c r="C74" s="1">
        <v>3</v>
      </c>
      <c r="D74" s="12">
        <f t="shared" si="34"/>
        <v>2</v>
      </c>
      <c r="E74" s="1">
        <v>3</v>
      </c>
      <c r="F74" s="12">
        <f t="shared" si="35"/>
        <v>2</v>
      </c>
      <c r="G74" s="1">
        <v>3</v>
      </c>
      <c r="H74" s="12">
        <f t="shared" si="36"/>
        <v>2</v>
      </c>
      <c r="I74" s="1">
        <v>3</v>
      </c>
      <c r="J74" s="12">
        <f t="shared" si="37"/>
        <v>2</v>
      </c>
    </row>
    <row r="75" spans="1:10" x14ac:dyDescent="0.25">
      <c r="A75" s="13">
        <v>10</v>
      </c>
      <c r="B75" s="6" t="s">
        <v>57</v>
      </c>
      <c r="C75" s="1">
        <v>4</v>
      </c>
      <c r="D75" s="12">
        <f t="shared" si="34"/>
        <v>3</v>
      </c>
      <c r="E75" s="1">
        <v>3</v>
      </c>
      <c r="F75" s="12">
        <f t="shared" si="35"/>
        <v>2</v>
      </c>
      <c r="G75" s="1">
        <v>4</v>
      </c>
      <c r="H75" s="12">
        <f t="shared" si="36"/>
        <v>3</v>
      </c>
      <c r="I75" s="1">
        <v>3</v>
      </c>
      <c r="J75" s="12">
        <f t="shared" si="37"/>
        <v>2</v>
      </c>
    </row>
    <row r="76" spans="1:10" s="21" customFormat="1" x14ac:dyDescent="0.25">
      <c r="A76" s="18"/>
      <c r="B76" s="19"/>
      <c r="C76" s="20"/>
      <c r="D76" s="20"/>
      <c r="E76" s="20"/>
      <c r="F76" s="20"/>
      <c r="G76" s="20"/>
      <c r="H76" s="20"/>
      <c r="I76" s="20"/>
      <c r="J76" s="20"/>
    </row>
    <row r="77" spans="1:10" x14ac:dyDescent="0.25">
      <c r="A77" s="6"/>
      <c r="B77" s="5" t="s">
        <v>18</v>
      </c>
      <c r="C77" s="76">
        <f>SUM(D66:D75)</f>
        <v>24</v>
      </c>
      <c r="D77" s="77"/>
      <c r="E77" s="76">
        <f t="shared" ref="E77" si="38">SUM(F66:F75)</f>
        <v>23</v>
      </c>
      <c r="F77" s="77"/>
      <c r="G77" s="76">
        <f t="shared" ref="G77" si="39">SUM(H66:H75)</f>
        <v>24</v>
      </c>
      <c r="H77" s="77"/>
      <c r="I77" s="76">
        <f t="shared" ref="I77" si="40">SUM(J66:J75)</f>
        <v>24</v>
      </c>
      <c r="J77" s="77"/>
    </row>
    <row r="78" spans="1:10" x14ac:dyDescent="0.25">
      <c r="A78" s="6"/>
      <c r="B78" s="3" t="s">
        <v>20</v>
      </c>
      <c r="C78" s="76">
        <f>C77/(10*(4-1))</f>
        <v>0.8</v>
      </c>
      <c r="D78" s="77"/>
      <c r="E78" s="76">
        <f t="shared" ref="E78" si="41">E77/(10*(4-1))</f>
        <v>0.76666666666666672</v>
      </c>
      <c r="F78" s="77"/>
      <c r="G78" s="76">
        <f t="shared" ref="G78" si="42">G77/(10*(4-1))</f>
        <v>0.8</v>
      </c>
      <c r="H78" s="77"/>
      <c r="I78" s="76">
        <f>I77/(10*(4-1))</f>
        <v>0.8</v>
      </c>
      <c r="J78" s="77"/>
    </row>
    <row r="79" spans="1:10" x14ac:dyDescent="0.25">
      <c r="A79" s="6"/>
      <c r="B79" s="3" t="s">
        <v>61</v>
      </c>
      <c r="C79" s="78">
        <f>SUM(C78:J78)/4</f>
        <v>0.79166666666666674</v>
      </c>
      <c r="D79" s="79"/>
      <c r="E79" s="79"/>
      <c r="F79" s="79"/>
      <c r="G79" s="79"/>
      <c r="H79" s="79"/>
      <c r="I79" s="79"/>
      <c r="J79" s="80"/>
    </row>
    <row r="80" spans="1:10" x14ac:dyDescent="0.25">
      <c r="A80" s="6"/>
      <c r="B80" s="22" t="s">
        <v>19</v>
      </c>
      <c r="C80" s="89" t="s">
        <v>23</v>
      </c>
      <c r="D80" s="90"/>
      <c r="E80" s="90"/>
      <c r="F80" s="90"/>
      <c r="G80" s="90"/>
      <c r="H80" s="90"/>
      <c r="I80" s="90"/>
      <c r="J80" s="91"/>
    </row>
    <row r="84" spans="1:8" x14ac:dyDescent="0.25">
      <c r="A84" s="88" t="s">
        <v>31</v>
      </c>
      <c r="B84" s="88"/>
      <c r="C84" s="88"/>
      <c r="D84" s="88"/>
      <c r="E84" s="88"/>
      <c r="F84" s="88"/>
      <c r="G84" s="88"/>
      <c r="H84" s="88"/>
    </row>
    <row r="85" spans="1:8" ht="15.75" x14ac:dyDescent="0.25">
      <c r="A85" s="87" t="s">
        <v>25</v>
      </c>
      <c r="B85" s="87" t="s">
        <v>26</v>
      </c>
      <c r="C85" s="87">
        <v>21</v>
      </c>
      <c r="D85" s="87"/>
      <c r="E85" s="87">
        <v>22</v>
      </c>
      <c r="F85" s="87"/>
      <c r="G85" s="87">
        <v>23</v>
      </c>
      <c r="H85" s="87"/>
    </row>
    <row r="86" spans="1:8" ht="15.75" x14ac:dyDescent="0.25">
      <c r="A86" s="87"/>
      <c r="B86" s="87"/>
      <c r="C86" s="7" t="s">
        <v>3</v>
      </c>
      <c r="D86" s="7" t="s">
        <v>4</v>
      </c>
      <c r="E86" s="7" t="s">
        <v>3</v>
      </c>
      <c r="F86" s="7" t="s">
        <v>4</v>
      </c>
      <c r="G86" s="7" t="s">
        <v>3</v>
      </c>
      <c r="H86" s="7" t="s">
        <v>4</v>
      </c>
    </row>
    <row r="87" spans="1:8" x14ac:dyDescent="0.25">
      <c r="A87" s="1">
        <v>1</v>
      </c>
      <c r="B87" s="6" t="s">
        <v>27</v>
      </c>
      <c r="C87" s="1">
        <v>4</v>
      </c>
      <c r="D87" s="12">
        <f>C87-1</f>
        <v>3</v>
      </c>
      <c r="E87" s="1">
        <v>4</v>
      </c>
      <c r="F87" s="12">
        <f>E87-1</f>
        <v>3</v>
      </c>
      <c r="G87" s="1">
        <v>4</v>
      </c>
      <c r="H87" s="12">
        <f>G87-1</f>
        <v>3</v>
      </c>
    </row>
    <row r="88" spans="1:8" x14ac:dyDescent="0.25">
      <c r="A88" s="1">
        <v>2</v>
      </c>
      <c r="B88" s="6" t="s">
        <v>42</v>
      </c>
      <c r="C88" s="1">
        <v>4</v>
      </c>
      <c r="D88" s="12">
        <f t="shared" ref="D88:D96" si="43">C88-1</f>
        <v>3</v>
      </c>
      <c r="E88" s="1">
        <v>4</v>
      </c>
      <c r="F88" s="12">
        <f t="shared" ref="F88:F96" si="44">E88-1</f>
        <v>3</v>
      </c>
      <c r="G88" s="1">
        <v>4</v>
      </c>
      <c r="H88" s="12">
        <f t="shared" ref="H88:H96" si="45">G88-1</f>
        <v>3</v>
      </c>
    </row>
    <row r="89" spans="1:8" x14ac:dyDescent="0.25">
      <c r="A89" s="1">
        <v>3</v>
      </c>
      <c r="B89" s="6" t="s">
        <v>46</v>
      </c>
      <c r="C89" s="1">
        <v>4</v>
      </c>
      <c r="D89" s="12">
        <f t="shared" si="43"/>
        <v>3</v>
      </c>
      <c r="E89" s="1">
        <v>4</v>
      </c>
      <c r="F89" s="12">
        <f t="shared" si="44"/>
        <v>3</v>
      </c>
      <c r="G89" s="1">
        <v>4</v>
      </c>
      <c r="H89" s="12">
        <f t="shared" si="45"/>
        <v>3</v>
      </c>
    </row>
    <row r="90" spans="1:8" x14ac:dyDescent="0.25">
      <c r="A90" s="1">
        <v>4</v>
      </c>
      <c r="B90" s="6" t="s">
        <v>58</v>
      </c>
      <c r="C90" s="1">
        <v>4</v>
      </c>
      <c r="D90" s="12">
        <f t="shared" si="43"/>
        <v>3</v>
      </c>
      <c r="E90" s="1">
        <v>2</v>
      </c>
      <c r="F90" s="12">
        <f t="shared" si="44"/>
        <v>1</v>
      </c>
      <c r="G90" s="1">
        <v>3</v>
      </c>
      <c r="H90" s="12">
        <f t="shared" si="45"/>
        <v>2</v>
      </c>
    </row>
    <row r="91" spans="1:8" x14ac:dyDescent="0.25">
      <c r="A91" s="1">
        <v>5</v>
      </c>
      <c r="B91" s="6" t="s">
        <v>49</v>
      </c>
      <c r="C91" s="1">
        <v>4</v>
      </c>
      <c r="D91" s="12">
        <f t="shared" si="43"/>
        <v>3</v>
      </c>
      <c r="E91" s="1">
        <v>4</v>
      </c>
      <c r="F91" s="12">
        <f t="shared" si="44"/>
        <v>3</v>
      </c>
      <c r="G91" s="1">
        <v>3</v>
      </c>
      <c r="H91" s="12">
        <f t="shared" si="45"/>
        <v>2</v>
      </c>
    </row>
    <row r="92" spans="1:8" x14ac:dyDescent="0.25">
      <c r="A92" s="1">
        <v>6</v>
      </c>
      <c r="B92" s="6" t="s">
        <v>50</v>
      </c>
      <c r="C92" s="1">
        <v>4</v>
      </c>
      <c r="D92" s="12">
        <f t="shared" si="43"/>
        <v>3</v>
      </c>
      <c r="E92" s="1">
        <v>3</v>
      </c>
      <c r="F92" s="12">
        <f t="shared" si="44"/>
        <v>2</v>
      </c>
      <c r="G92" s="1">
        <v>3</v>
      </c>
      <c r="H92" s="12">
        <f t="shared" si="45"/>
        <v>2</v>
      </c>
    </row>
    <row r="93" spans="1:8" x14ac:dyDescent="0.25">
      <c r="A93" s="1">
        <v>7</v>
      </c>
      <c r="B93" s="6" t="s">
        <v>51</v>
      </c>
      <c r="C93" s="1">
        <v>3</v>
      </c>
      <c r="D93" s="12">
        <f t="shared" si="43"/>
        <v>2</v>
      </c>
      <c r="E93" s="1">
        <v>3</v>
      </c>
      <c r="F93" s="12">
        <f t="shared" si="44"/>
        <v>2</v>
      </c>
      <c r="G93" s="1">
        <v>3</v>
      </c>
      <c r="H93" s="12">
        <f t="shared" si="45"/>
        <v>2</v>
      </c>
    </row>
    <row r="94" spans="1:8" x14ac:dyDescent="0.25">
      <c r="A94" s="1">
        <v>8</v>
      </c>
      <c r="B94" s="6" t="s">
        <v>52</v>
      </c>
      <c r="C94" s="1">
        <v>4</v>
      </c>
      <c r="D94" s="12">
        <f t="shared" si="43"/>
        <v>3</v>
      </c>
      <c r="E94" s="1">
        <v>3</v>
      </c>
      <c r="F94" s="12">
        <f t="shared" si="44"/>
        <v>2</v>
      </c>
      <c r="G94" s="1">
        <v>3</v>
      </c>
      <c r="H94" s="12">
        <f t="shared" si="45"/>
        <v>2</v>
      </c>
    </row>
    <row r="95" spans="1:8" x14ac:dyDescent="0.25">
      <c r="A95" s="13">
        <v>9</v>
      </c>
      <c r="B95" s="6" t="s">
        <v>154</v>
      </c>
      <c r="C95" s="13">
        <v>3</v>
      </c>
      <c r="D95" s="12">
        <f t="shared" si="43"/>
        <v>2</v>
      </c>
      <c r="E95" s="13">
        <v>3</v>
      </c>
      <c r="F95" s="12">
        <f t="shared" si="44"/>
        <v>2</v>
      </c>
      <c r="G95" s="13">
        <v>3</v>
      </c>
      <c r="H95" s="12">
        <f t="shared" si="45"/>
        <v>2</v>
      </c>
    </row>
    <row r="96" spans="1:8" x14ac:dyDescent="0.25">
      <c r="A96" s="13">
        <v>10</v>
      </c>
      <c r="B96" s="6" t="s">
        <v>57</v>
      </c>
      <c r="C96" s="13">
        <v>4</v>
      </c>
      <c r="D96" s="12">
        <f t="shared" si="43"/>
        <v>3</v>
      </c>
      <c r="E96" s="13">
        <v>3</v>
      </c>
      <c r="F96" s="12">
        <f t="shared" si="44"/>
        <v>2</v>
      </c>
      <c r="G96" s="13">
        <v>3</v>
      </c>
      <c r="H96" s="12">
        <f t="shared" si="45"/>
        <v>2</v>
      </c>
    </row>
    <row r="97" spans="1:14" x14ac:dyDescent="0.25">
      <c r="A97" s="13"/>
      <c r="B97" s="6"/>
      <c r="C97" s="18"/>
      <c r="D97" s="20"/>
      <c r="E97" s="18"/>
      <c r="F97" s="20"/>
      <c r="G97" s="18"/>
      <c r="H97" s="20"/>
    </row>
    <row r="98" spans="1:14" x14ac:dyDescent="0.25">
      <c r="A98" s="6"/>
      <c r="B98" s="5" t="s">
        <v>18</v>
      </c>
      <c r="C98" s="92">
        <f>SUM(D87:D96)</f>
        <v>28</v>
      </c>
      <c r="D98" s="93"/>
      <c r="E98" s="92">
        <f t="shared" ref="E98" si="46">SUM(F87:F96)</f>
        <v>23</v>
      </c>
      <c r="F98" s="93"/>
      <c r="G98" s="92">
        <f t="shared" ref="G98" si="47">SUM(H87:H96)</f>
        <v>23</v>
      </c>
      <c r="H98" s="93"/>
    </row>
    <row r="99" spans="1:14" x14ac:dyDescent="0.25">
      <c r="A99" s="6"/>
      <c r="B99" s="3" t="s">
        <v>20</v>
      </c>
      <c r="C99" s="92">
        <f>C98/(10*(4-1))</f>
        <v>0.93333333333333335</v>
      </c>
      <c r="D99" s="93"/>
      <c r="E99" s="92">
        <f t="shared" ref="E99" si="48">E98/(10*(4-1))</f>
        <v>0.76666666666666672</v>
      </c>
      <c r="F99" s="93"/>
      <c r="G99" s="92">
        <f t="shared" ref="G99" si="49">G98/(10*(4-1))</f>
        <v>0.76666666666666672</v>
      </c>
      <c r="H99" s="93"/>
    </row>
    <row r="100" spans="1:14" x14ac:dyDescent="0.25">
      <c r="A100" s="6"/>
      <c r="B100" s="3" t="s">
        <v>61</v>
      </c>
      <c r="C100" s="89">
        <f>SUM(C99:H99)/3</f>
        <v>0.8222222222222223</v>
      </c>
      <c r="D100" s="90"/>
      <c r="E100" s="90"/>
      <c r="F100" s="90"/>
      <c r="G100" s="90"/>
      <c r="H100" s="91"/>
    </row>
    <row r="101" spans="1:14" x14ac:dyDescent="0.25">
      <c r="A101" s="6"/>
      <c r="B101" s="22" t="s">
        <v>19</v>
      </c>
      <c r="C101" s="89" t="s">
        <v>23</v>
      </c>
      <c r="D101" s="90"/>
      <c r="E101" s="90"/>
      <c r="F101" s="90"/>
      <c r="G101" s="90"/>
      <c r="H101" s="91"/>
    </row>
    <row r="104" spans="1:14" x14ac:dyDescent="0.25">
      <c r="A104" s="88" t="s">
        <v>32</v>
      </c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.75" x14ac:dyDescent="0.25">
      <c r="A105" s="87" t="s">
        <v>25</v>
      </c>
      <c r="B105" s="87" t="s">
        <v>26</v>
      </c>
      <c r="C105" s="87">
        <v>24</v>
      </c>
      <c r="D105" s="87"/>
      <c r="E105" s="87">
        <v>25</v>
      </c>
      <c r="F105" s="87"/>
      <c r="G105" s="87">
        <v>26</v>
      </c>
      <c r="H105" s="87"/>
      <c r="I105" s="97"/>
      <c r="J105" s="97"/>
      <c r="K105" s="97"/>
      <c r="L105" s="97"/>
      <c r="M105" s="97"/>
      <c r="N105" s="97"/>
    </row>
    <row r="106" spans="1:14" ht="15.75" x14ac:dyDescent="0.25">
      <c r="A106" s="87"/>
      <c r="B106" s="87"/>
      <c r="C106" s="7" t="s">
        <v>3</v>
      </c>
      <c r="D106" s="7" t="s">
        <v>4</v>
      </c>
      <c r="E106" s="7" t="s">
        <v>3</v>
      </c>
      <c r="F106" s="7" t="s">
        <v>4</v>
      </c>
      <c r="G106" s="7" t="s">
        <v>3</v>
      </c>
      <c r="H106" s="7" t="s">
        <v>4</v>
      </c>
      <c r="I106" s="28"/>
      <c r="J106" s="28"/>
      <c r="K106" s="28"/>
      <c r="L106" s="28"/>
      <c r="M106" s="28"/>
      <c r="N106" s="28"/>
    </row>
    <row r="107" spans="1:14" x14ac:dyDescent="0.25">
      <c r="A107" s="1">
        <v>1</v>
      </c>
      <c r="B107" s="6" t="s">
        <v>27</v>
      </c>
      <c r="C107" s="1">
        <v>4</v>
      </c>
      <c r="D107" s="12">
        <f>C107-1</f>
        <v>3</v>
      </c>
      <c r="E107" s="1">
        <v>4</v>
      </c>
      <c r="F107" s="12">
        <f>E107-1</f>
        <v>3</v>
      </c>
      <c r="G107" s="1">
        <v>4</v>
      </c>
      <c r="H107" s="12">
        <f>G107-1</f>
        <v>3</v>
      </c>
      <c r="I107" s="20"/>
      <c r="J107" s="20"/>
      <c r="K107" s="20"/>
      <c r="L107" s="20"/>
      <c r="M107" s="20"/>
      <c r="N107" s="20"/>
    </row>
    <row r="108" spans="1:14" x14ac:dyDescent="0.25">
      <c r="A108" s="1">
        <v>2</v>
      </c>
      <c r="B108" s="6" t="s">
        <v>42</v>
      </c>
      <c r="C108" s="1">
        <v>4</v>
      </c>
      <c r="D108" s="12">
        <f t="shared" ref="D108:D116" si="50">C108-1</f>
        <v>3</v>
      </c>
      <c r="E108" s="1">
        <v>4</v>
      </c>
      <c r="F108" s="12">
        <f t="shared" ref="F108:F116" si="51">E108-1</f>
        <v>3</v>
      </c>
      <c r="G108" s="1">
        <v>4</v>
      </c>
      <c r="H108" s="12">
        <f t="shared" ref="H108:H116" si="52">G108-1</f>
        <v>3</v>
      </c>
      <c r="I108" s="20"/>
      <c r="J108" s="20"/>
      <c r="K108" s="20"/>
      <c r="L108" s="20"/>
      <c r="M108" s="20"/>
      <c r="N108" s="20"/>
    </row>
    <row r="109" spans="1:14" x14ac:dyDescent="0.25">
      <c r="A109" s="1">
        <v>3</v>
      </c>
      <c r="B109" s="6" t="s">
        <v>46</v>
      </c>
      <c r="C109" s="1">
        <v>4</v>
      </c>
      <c r="D109" s="12">
        <f t="shared" si="50"/>
        <v>3</v>
      </c>
      <c r="E109" s="1">
        <v>4</v>
      </c>
      <c r="F109" s="12">
        <f t="shared" si="51"/>
        <v>3</v>
      </c>
      <c r="G109" s="1">
        <v>4</v>
      </c>
      <c r="H109" s="12">
        <f t="shared" si="52"/>
        <v>3</v>
      </c>
      <c r="I109" s="20"/>
      <c r="J109" s="20"/>
      <c r="K109" s="20"/>
      <c r="L109" s="20"/>
      <c r="M109" s="20"/>
      <c r="N109" s="20"/>
    </row>
    <row r="110" spans="1:14" x14ac:dyDescent="0.25">
      <c r="A110" s="1">
        <v>4</v>
      </c>
      <c r="B110" s="6" t="s">
        <v>58</v>
      </c>
      <c r="C110" s="1">
        <v>4</v>
      </c>
      <c r="D110" s="12">
        <f t="shared" si="50"/>
        <v>3</v>
      </c>
      <c r="E110" s="1">
        <v>3</v>
      </c>
      <c r="F110" s="12">
        <f t="shared" si="51"/>
        <v>2</v>
      </c>
      <c r="G110" s="1">
        <v>3</v>
      </c>
      <c r="H110" s="12">
        <f t="shared" si="52"/>
        <v>2</v>
      </c>
      <c r="I110" s="20"/>
      <c r="J110" s="20"/>
      <c r="K110" s="20"/>
      <c r="L110" s="20"/>
      <c r="M110" s="20"/>
      <c r="N110" s="20"/>
    </row>
    <row r="111" spans="1:14" x14ac:dyDescent="0.25">
      <c r="A111" s="1">
        <v>5</v>
      </c>
      <c r="B111" s="6" t="s">
        <v>49</v>
      </c>
      <c r="C111" s="1">
        <v>4</v>
      </c>
      <c r="D111" s="12">
        <f t="shared" si="50"/>
        <v>3</v>
      </c>
      <c r="E111" s="1">
        <v>4</v>
      </c>
      <c r="F111" s="12">
        <f t="shared" si="51"/>
        <v>3</v>
      </c>
      <c r="G111" s="1">
        <v>3</v>
      </c>
      <c r="H111" s="12">
        <f t="shared" si="52"/>
        <v>2</v>
      </c>
      <c r="I111" s="20"/>
      <c r="J111" s="20"/>
      <c r="K111" s="20"/>
      <c r="L111" s="20"/>
      <c r="M111" s="20"/>
      <c r="N111" s="20"/>
    </row>
    <row r="112" spans="1:14" x14ac:dyDescent="0.25">
      <c r="A112" s="1">
        <v>6</v>
      </c>
      <c r="B112" s="6" t="s">
        <v>50</v>
      </c>
      <c r="C112" s="1">
        <v>4</v>
      </c>
      <c r="D112" s="12">
        <f>C112-1</f>
        <v>3</v>
      </c>
      <c r="E112" s="1">
        <v>3</v>
      </c>
      <c r="F112" s="12">
        <f t="shared" si="51"/>
        <v>2</v>
      </c>
      <c r="G112" s="1">
        <v>3</v>
      </c>
      <c r="H112" s="12">
        <f t="shared" si="52"/>
        <v>2</v>
      </c>
      <c r="I112" s="20"/>
      <c r="J112" s="20"/>
      <c r="K112" s="20"/>
      <c r="L112" s="20"/>
      <c r="M112" s="20"/>
      <c r="N112" s="20"/>
    </row>
    <row r="113" spans="1:14" x14ac:dyDescent="0.25">
      <c r="A113" s="1">
        <v>7</v>
      </c>
      <c r="B113" s="6" t="s">
        <v>51</v>
      </c>
      <c r="C113" s="1">
        <v>3</v>
      </c>
      <c r="D113" s="12">
        <f t="shared" si="50"/>
        <v>2</v>
      </c>
      <c r="E113" s="1">
        <v>3</v>
      </c>
      <c r="F113" s="12">
        <f t="shared" si="51"/>
        <v>2</v>
      </c>
      <c r="G113" s="1">
        <v>3</v>
      </c>
      <c r="H113" s="12">
        <f t="shared" si="52"/>
        <v>2</v>
      </c>
      <c r="I113" s="20"/>
      <c r="J113" s="20"/>
      <c r="K113" s="20"/>
      <c r="L113" s="20"/>
      <c r="M113" s="20"/>
      <c r="N113" s="20"/>
    </row>
    <row r="114" spans="1:14" x14ac:dyDescent="0.25">
      <c r="A114" s="1">
        <v>8</v>
      </c>
      <c r="B114" s="6" t="s">
        <v>52</v>
      </c>
      <c r="C114" s="1">
        <v>4</v>
      </c>
      <c r="D114" s="12">
        <f t="shared" si="50"/>
        <v>3</v>
      </c>
      <c r="E114" s="1">
        <v>4</v>
      </c>
      <c r="F114" s="12">
        <f t="shared" si="51"/>
        <v>3</v>
      </c>
      <c r="G114" s="1">
        <v>4</v>
      </c>
      <c r="H114" s="12">
        <f t="shared" si="52"/>
        <v>3</v>
      </c>
      <c r="I114" s="20"/>
      <c r="J114" s="20"/>
      <c r="K114" s="20"/>
      <c r="L114" s="20"/>
      <c r="M114" s="20"/>
      <c r="N114" s="20"/>
    </row>
    <row r="115" spans="1:14" x14ac:dyDescent="0.25">
      <c r="A115" s="13">
        <v>9</v>
      </c>
      <c r="B115" s="6" t="s">
        <v>154</v>
      </c>
      <c r="C115" s="1">
        <v>3</v>
      </c>
      <c r="D115" s="12">
        <f t="shared" si="50"/>
        <v>2</v>
      </c>
      <c r="E115" s="1">
        <v>3</v>
      </c>
      <c r="F115" s="12">
        <f t="shared" si="51"/>
        <v>2</v>
      </c>
      <c r="G115" s="1">
        <v>3</v>
      </c>
      <c r="H115" s="12">
        <f t="shared" si="52"/>
        <v>2</v>
      </c>
      <c r="I115" s="20"/>
      <c r="J115" s="20"/>
      <c r="K115" s="20"/>
      <c r="L115" s="20"/>
      <c r="M115" s="20"/>
      <c r="N115" s="20"/>
    </row>
    <row r="116" spans="1:14" x14ac:dyDescent="0.25">
      <c r="A116" s="13">
        <v>10</v>
      </c>
      <c r="B116" s="6" t="s">
        <v>57</v>
      </c>
      <c r="C116" s="1">
        <v>4</v>
      </c>
      <c r="D116" s="12">
        <f t="shared" si="50"/>
        <v>3</v>
      </c>
      <c r="E116" s="1">
        <v>4</v>
      </c>
      <c r="F116" s="12">
        <f t="shared" si="51"/>
        <v>3</v>
      </c>
      <c r="G116" s="1">
        <v>4</v>
      </c>
      <c r="H116" s="12">
        <f t="shared" si="52"/>
        <v>3</v>
      </c>
      <c r="I116" s="20"/>
      <c r="J116" s="20"/>
      <c r="K116" s="20"/>
      <c r="L116" s="20"/>
      <c r="M116" s="20"/>
      <c r="N116" s="20"/>
    </row>
    <row r="117" spans="1:14" s="21" customFormat="1" x14ac:dyDescent="0.25">
      <c r="A117" s="18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 x14ac:dyDescent="0.25">
      <c r="A118" s="6"/>
      <c r="B118" s="5" t="s">
        <v>18</v>
      </c>
      <c r="C118" s="76">
        <f>SUM(D107:D116)</f>
        <v>28</v>
      </c>
      <c r="D118" s="77"/>
      <c r="E118" s="76">
        <f t="shared" ref="E118" si="53">SUM(F107:F116)</f>
        <v>26</v>
      </c>
      <c r="F118" s="77"/>
      <c r="G118" s="76">
        <f t="shared" ref="G118" si="54">SUM(H107:H116)</f>
        <v>25</v>
      </c>
      <c r="H118" s="77"/>
      <c r="I118" s="95"/>
      <c r="J118" s="96"/>
      <c r="K118" s="95"/>
      <c r="L118" s="96"/>
      <c r="M118" s="95"/>
      <c r="N118" s="96"/>
    </row>
    <row r="119" spans="1:14" x14ac:dyDescent="0.25">
      <c r="A119" s="6"/>
      <c r="B119" s="3" t="s">
        <v>20</v>
      </c>
      <c r="C119" s="76">
        <f>C118/(10*(4-1))</f>
        <v>0.93333333333333335</v>
      </c>
      <c r="D119" s="77"/>
      <c r="E119" s="76">
        <f t="shared" ref="E119" si="55">E118/(10*(4-1))</f>
        <v>0.8666666666666667</v>
      </c>
      <c r="F119" s="77"/>
      <c r="G119" s="76">
        <f t="shared" ref="G119" si="56">G118/(10*(4-1))</f>
        <v>0.83333333333333337</v>
      </c>
      <c r="H119" s="77"/>
      <c r="I119" s="95"/>
      <c r="J119" s="96"/>
      <c r="K119" s="95"/>
      <c r="L119" s="96"/>
      <c r="M119" s="95"/>
      <c r="N119" s="96"/>
    </row>
    <row r="120" spans="1:14" x14ac:dyDescent="0.25">
      <c r="A120" s="6"/>
      <c r="B120" s="3" t="s">
        <v>61</v>
      </c>
      <c r="C120" s="89">
        <f>SUM(C119:H119)/3</f>
        <v>0.87777777777777777</v>
      </c>
      <c r="D120" s="90"/>
      <c r="E120" s="90"/>
      <c r="F120" s="90"/>
      <c r="G120" s="90"/>
      <c r="H120" s="90"/>
      <c r="I120" s="106"/>
      <c r="J120" s="106"/>
      <c r="K120" s="106"/>
      <c r="L120" s="106"/>
      <c r="M120" s="106"/>
      <c r="N120" s="106"/>
    </row>
    <row r="121" spans="1:14" x14ac:dyDescent="0.25">
      <c r="A121" s="6"/>
      <c r="B121" s="22" t="s">
        <v>19</v>
      </c>
      <c r="C121" s="89" t="s">
        <v>23</v>
      </c>
      <c r="D121" s="90"/>
      <c r="E121" s="90"/>
      <c r="F121" s="90"/>
      <c r="G121" s="90"/>
      <c r="H121" s="90"/>
      <c r="I121" s="26"/>
      <c r="J121" s="26"/>
      <c r="K121" s="26"/>
      <c r="L121" s="26"/>
      <c r="M121" s="26"/>
      <c r="N121" s="27"/>
    </row>
    <row r="125" spans="1:14" x14ac:dyDescent="0.25">
      <c r="A125" s="88" t="s">
        <v>79</v>
      </c>
      <c r="B125" s="88"/>
      <c r="C125" s="88"/>
      <c r="D125" s="88"/>
      <c r="E125" s="88"/>
      <c r="F125" s="88"/>
      <c r="G125" s="88"/>
      <c r="H125" s="88"/>
    </row>
    <row r="126" spans="1:14" ht="15.75" x14ac:dyDescent="0.25">
      <c r="A126" s="87" t="s">
        <v>25</v>
      </c>
      <c r="B126" s="87" t="s">
        <v>26</v>
      </c>
      <c r="C126" s="87">
        <v>27</v>
      </c>
      <c r="D126" s="87"/>
      <c r="E126" s="87">
        <v>28</v>
      </c>
      <c r="F126" s="87"/>
      <c r="G126" s="87">
        <v>29</v>
      </c>
      <c r="H126" s="87"/>
      <c r="I126" s="94"/>
      <c r="J126" s="94"/>
      <c r="K126" s="94"/>
      <c r="L126" s="94"/>
      <c r="M126" s="94"/>
      <c r="N126" s="94"/>
    </row>
    <row r="127" spans="1:14" ht="15.75" x14ac:dyDescent="0.25">
      <c r="A127" s="87"/>
      <c r="B127" s="87"/>
      <c r="C127" s="15" t="s">
        <v>3</v>
      </c>
      <c r="D127" s="15" t="s">
        <v>4</v>
      </c>
      <c r="E127" s="15" t="s">
        <v>3</v>
      </c>
      <c r="F127" s="15" t="s">
        <v>4</v>
      </c>
      <c r="G127" s="15" t="s">
        <v>3</v>
      </c>
      <c r="H127" s="15" t="s">
        <v>4</v>
      </c>
      <c r="I127" s="17"/>
      <c r="J127" s="17"/>
      <c r="K127" s="17"/>
      <c r="L127" s="17"/>
      <c r="M127" s="17"/>
      <c r="N127" s="17"/>
    </row>
    <row r="128" spans="1:14" x14ac:dyDescent="0.25">
      <c r="A128" s="1">
        <v>1</v>
      </c>
      <c r="B128" s="6" t="s">
        <v>27</v>
      </c>
      <c r="C128" s="1">
        <v>4</v>
      </c>
      <c r="D128" s="12">
        <f>C128-1</f>
        <v>3</v>
      </c>
      <c r="E128" s="1">
        <v>4</v>
      </c>
      <c r="F128" s="12">
        <f>E128-1</f>
        <v>3</v>
      </c>
      <c r="G128" s="1">
        <v>4</v>
      </c>
      <c r="H128" s="12">
        <f>G128-1</f>
        <v>3</v>
      </c>
      <c r="I128" s="29"/>
      <c r="J128" s="29"/>
      <c r="K128" s="29"/>
      <c r="L128" s="29"/>
      <c r="M128" s="29"/>
      <c r="N128" s="29"/>
    </row>
    <row r="129" spans="1:14" x14ac:dyDescent="0.25">
      <c r="A129" s="1">
        <v>2</v>
      </c>
      <c r="B129" s="6" t="s">
        <v>42</v>
      </c>
      <c r="C129" s="1">
        <v>4</v>
      </c>
      <c r="D129" s="12">
        <f t="shared" ref="D129:D132" si="57">C129-1</f>
        <v>3</v>
      </c>
      <c r="E129" s="1">
        <v>4</v>
      </c>
      <c r="F129" s="12">
        <f t="shared" ref="F129:F137" si="58">E129-1</f>
        <v>3</v>
      </c>
      <c r="G129" s="1">
        <v>4</v>
      </c>
      <c r="H129" s="12">
        <f t="shared" ref="H129:H137" si="59">G129-1</f>
        <v>3</v>
      </c>
      <c r="I129" s="29"/>
      <c r="J129" s="29"/>
      <c r="K129" s="29"/>
      <c r="L129" s="29"/>
      <c r="M129" s="29"/>
      <c r="N129" s="29"/>
    </row>
    <row r="130" spans="1:14" x14ac:dyDescent="0.25">
      <c r="A130" s="1">
        <v>3</v>
      </c>
      <c r="B130" s="6" t="s">
        <v>46</v>
      </c>
      <c r="C130" s="1">
        <v>4</v>
      </c>
      <c r="D130" s="12">
        <f t="shared" si="57"/>
        <v>3</v>
      </c>
      <c r="E130" s="1">
        <v>3</v>
      </c>
      <c r="F130" s="12">
        <f t="shared" si="58"/>
        <v>2</v>
      </c>
      <c r="G130" s="1">
        <v>4</v>
      </c>
      <c r="H130" s="12">
        <f t="shared" si="59"/>
        <v>3</v>
      </c>
      <c r="I130" s="29"/>
      <c r="J130" s="29"/>
      <c r="K130" s="29"/>
      <c r="L130" s="29"/>
      <c r="M130" s="29"/>
      <c r="N130" s="29"/>
    </row>
    <row r="131" spans="1:14" x14ac:dyDescent="0.25">
      <c r="A131" s="1">
        <v>4</v>
      </c>
      <c r="B131" s="6" t="s">
        <v>58</v>
      </c>
      <c r="C131" s="1">
        <v>3</v>
      </c>
      <c r="D131" s="12">
        <f t="shared" si="57"/>
        <v>2</v>
      </c>
      <c r="E131" s="1">
        <v>4</v>
      </c>
      <c r="F131" s="12">
        <f t="shared" si="58"/>
        <v>3</v>
      </c>
      <c r="G131" s="1">
        <v>4</v>
      </c>
      <c r="H131" s="12">
        <f t="shared" si="59"/>
        <v>3</v>
      </c>
      <c r="I131" s="29"/>
      <c r="J131" s="29"/>
      <c r="K131" s="29"/>
      <c r="L131" s="29"/>
      <c r="M131" s="29"/>
      <c r="N131" s="29"/>
    </row>
    <row r="132" spans="1:14" x14ac:dyDescent="0.25">
      <c r="A132" s="1">
        <v>5</v>
      </c>
      <c r="B132" s="6" t="s">
        <v>49</v>
      </c>
      <c r="C132" s="1">
        <v>3</v>
      </c>
      <c r="D132" s="12">
        <f t="shared" si="57"/>
        <v>2</v>
      </c>
      <c r="E132" s="1">
        <v>4</v>
      </c>
      <c r="F132" s="12">
        <f t="shared" si="58"/>
        <v>3</v>
      </c>
      <c r="G132" s="1">
        <v>4</v>
      </c>
      <c r="H132" s="12">
        <f t="shared" si="59"/>
        <v>3</v>
      </c>
      <c r="I132" s="29"/>
      <c r="J132" s="29"/>
      <c r="K132" s="29"/>
      <c r="L132" s="29"/>
      <c r="M132" s="29"/>
      <c r="N132" s="29"/>
    </row>
    <row r="133" spans="1:14" x14ac:dyDescent="0.25">
      <c r="A133" s="1">
        <v>6</v>
      </c>
      <c r="B133" s="6" t="s">
        <v>50</v>
      </c>
      <c r="C133" s="1">
        <v>3</v>
      </c>
      <c r="D133" s="12">
        <f>C133-1</f>
        <v>2</v>
      </c>
      <c r="E133" s="1">
        <v>4</v>
      </c>
      <c r="F133" s="12">
        <f t="shared" si="58"/>
        <v>3</v>
      </c>
      <c r="G133" s="1">
        <v>4</v>
      </c>
      <c r="H133" s="12">
        <f t="shared" si="59"/>
        <v>3</v>
      </c>
      <c r="I133" s="29"/>
      <c r="J133" s="29"/>
      <c r="K133" s="29"/>
      <c r="L133" s="29"/>
      <c r="M133" s="29"/>
      <c r="N133" s="29"/>
    </row>
    <row r="134" spans="1:14" x14ac:dyDescent="0.25">
      <c r="A134" s="1">
        <v>7</v>
      </c>
      <c r="B134" s="6" t="s">
        <v>51</v>
      </c>
      <c r="C134" s="1">
        <v>3</v>
      </c>
      <c r="D134" s="12">
        <f t="shared" ref="D134:D137" si="60">C134-1</f>
        <v>2</v>
      </c>
      <c r="E134" s="1">
        <v>4</v>
      </c>
      <c r="F134" s="12">
        <f t="shared" si="58"/>
        <v>3</v>
      </c>
      <c r="G134" s="1">
        <v>4</v>
      </c>
      <c r="H134" s="12">
        <f t="shared" si="59"/>
        <v>3</v>
      </c>
      <c r="I134" s="29"/>
      <c r="J134" s="29"/>
      <c r="K134" s="29"/>
      <c r="L134" s="29"/>
      <c r="M134" s="29"/>
      <c r="N134" s="29"/>
    </row>
    <row r="135" spans="1:14" x14ac:dyDescent="0.25">
      <c r="A135" s="1">
        <v>8</v>
      </c>
      <c r="B135" s="6" t="s">
        <v>52</v>
      </c>
      <c r="C135" s="1">
        <v>4</v>
      </c>
      <c r="D135" s="12">
        <f t="shared" si="60"/>
        <v>3</v>
      </c>
      <c r="E135" s="1">
        <v>3</v>
      </c>
      <c r="F135" s="12">
        <f t="shared" si="58"/>
        <v>2</v>
      </c>
      <c r="G135" s="1">
        <v>3</v>
      </c>
      <c r="H135" s="12">
        <f t="shared" si="59"/>
        <v>2</v>
      </c>
      <c r="I135" s="29"/>
      <c r="J135" s="29"/>
      <c r="K135" s="29"/>
      <c r="L135" s="29"/>
      <c r="M135" s="29"/>
      <c r="N135" s="29"/>
    </row>
    <row r="136" spans="1:14" x14ac:dyDescent="0.25">
      <c r="A136" s="13">
        <v>9</v>
      </c>
      <c r="B136" s="6" t="s">
        <v>154</v>
      </c>
      <c r="C136" s="1">
        <v>3</v>
      </c>
      <c r="D136" s="12">
        <f t="shared" si="60"/>
        <v>2</v>
      </c>
      <c r="E136" s="1">
        <v>3</v>
      </c>
      <c r="F136" s="12">
        <f t="shared" si="58"/>
        <v>2</v>
      </c>
      <c r="G136" s="1">
        <v>3</v>
      </c>
      <c r="H136" s="12">
        <f t="shared" si="59"/>
        <v>2</v>
      </c>
      <c r="I136" s="29"/>
      <c r="J136" s="29"/>
      <c r="K136" s="29"/>
      <c r="L136" s="29"/>
      <c r="M136" s="29"/>
      <c r="N136" s="29"/>
    </row>
    <row r="137" spans="1:14" x14ac:dyDescent="0.25">
      <c r="A137" s="13">
        <v>10</v>
      </c>
      <c r="B137" s="6" t="s">
        <v>57</v>
      </c>
      <c r="C137" s="1">
        <v>3</v>
      </c>
      <c r="D137" s="12">
        <f t="shared" si="60"/>
        <v>2</v>
      </c>
      <c r="E137" s="1">
        <v>4</v>
      </c>
      <c r="F137" s="12">
        <f t="shared" si="58"/>
        <v>3</v>
      </c>
      <c r="G137" s="1">
        <v>4</v>
      </c>
      <c r="H137" s="12">
        <f t="shared" si="59"/>
        <v>3</v>
      </c>
      <c r="I137" s="29"/>
      <c r="J137" s="29"/>
      <c r="K137" s="29"/>
      <c r="L137" s="29"/>
      <c r="M137" s="29"/>
      <c r="N137" s="29"/>
    </row>
    <row r="138" spans="1:14" x14ac:dyDescent="0.25">
      <c r="A138" s="18"/>
      <c r="B138" s="19"/>
      <c r="C138" s="20"/>
      <c r="D138" s="20"/>
      <c r="E138" s="20"/>
      <c r="F138" s="20"/>
      <c r="G138" s="20"/>
      <c r="H138" s="20"/>
      <c r="I138" s="29"/>
      <c r="J138" s="29"/>
      <c r="K138" s="29"/>
      <c r="L138" s="29"/>
      <c r="M138" s="29"/>
      <c r="N138" s="29"/>
    </row>
    <row r="139" spans="1:14" x14ac:dyDescent="0.25">
      <c r="A139" s="6"/>
      <c r="B139" s="5" t="s">
        <v>18</v>
      </c>
      <c r="C139" s="110">
        <f>SUM(D128:D137)</f>
        <v>24</v>
      </c>
      <c r="D139" s="110"/>
      <c r="E139" s="110">
        <f t="shared" ref="E139" si="61">SUM(F128:F137)</f>
        <v>27</v>
      </c>
      <c r="F139" s="110"/>
      <c r="G139" s="110">
        <f t="shared" ref="G139" si="62">SUM(H128:H137)</f>
        <v>28</v>
      </c>
      <c r="H139" s="110"/>
      <c r="I139" s="109"/>
      <c r="J139" s="109"/>
      <c r="K139" s="109"/>
      <c r="L139" s="109"/>
      <c r="M139" s="109"/>
      <c r="N139" s="109"/>
    </row>
    <row r="140" spans="1:14" x14ac:dyDescent="0.25">
      <c r="A140" s="6"/>
      <c r="B140" s="3" t="s">
        <v>20</v>
      </c>
      <c r="C140" s="110">
        <f>C139/(10*(4-1))</f>
        <v>0.8</v>
      </c>
      <c r="D140" s="110"/>
      <c r="E140" s="110">
        <f t="shared" ref="E140" si="63">E139/(10*(4-1))</f>
        <v>0.9</v>
      </c>
      <c r="F140" s="110"/>
      <c r="G140" s="110">
        <f t="shared" ref="G140" si="64">G139/(10*(4-1))</f>
        <v>0.93333333333333335</v>
      </c>
      <c r="H140" s="110"/>
      <c r="I140" s="109"/>
      <c r="J140" s="109"/>
      <c r="K140" s="109"/>
      <c r="L140" s="109"/>
      <c r="M140" s="109"/>
      <c r="N140" s="109"/>
    </row>
    <row r="141" spans="1:14" x14ac:dyDescent="0.25">
      <c r="A141" s="6"/>
      <c r="B141" s="3" t="s">
        <v>61</v>
      </c>
      <c r="C141" s="107">
        <f>SUM(C140:H140)/3</f>
        <v>0.87777777777777788</v>
      </c>
      <c r="D141" s="107"/>
      <c r="E141" s="107"/>
      <c r="F141" s="107"/>
      <c r="G141" s="107"/>
      <c r="H141" s="107"/>
      <c r="I141" s="108"/>
      <c r="J141" s="108"/>
      <c r="K141" s="108"/>
      <c r="L141" s="108"/>
      <c r="M141" s="108"/>
      <c r="N141" s="108"/>
    </row>
    <row r="142" spans="1:14" x14ac:dyDescent="0.25">
      <c r="A142" s="6"/>
      <c r="B142" s="22" t="s">
        <v>19</v>
      </c>
      <c r="C142" s="89" t="s">
        <v>23</v>
      </c>
      <c r="D142" s="90"/>
      <c r="E142" s="90"/>
      <c r="F142" s="90"/>
      <c r="G142" s="90"/>
      <c r="H142" s="91"/>
      <c r="I142" s="30"/>
      <c r="J142" s="30"/>
      <c r="K142" s="30"/>
      <c r="L142" s="30"/>
      <c r="M142" s="30"/>
      <c r="N142" s="30"/>
    </row>
  </sheetData>
  <mergeCells count="168">
    <mergeCell ref="C141:H141"/>
    <mergeCell ref="I141:N141"/>
    <mergeCell ref="C121:H121"/>
    <mergeCell ref="C142:H142"/>
    <mergeCell ref="M139:N139"/>
    <mergeCell ref="C140:D140"/>
    <mergeCell ref="E140:F140"/>
    <mergeCell ref="G140:H140"/>
    <mergeCell ref="I140:J140"/>
    <mergeCell ref="K140:L140"/>
    <mergeCell ref="M140:N140"/>
    <mergeCell ref="C139:D139"/>
    <mergeCell ref="E139:F139"/>
    <mergeCell ref="G139:H139"/>
    <mergeCell ref="I139:J139"/>
    <mergeCell ref="K139:L139"/>
    <mergeCell ref="C120:H120"/>
    <mergeCell ref="I120:N120"/>
    <mergeCell ref="A126:A127"/>
    <mergeCell ref="B126:B127"/>
    <mergeCell ref="C126:D126"/>
    <mergeCell ref="E126:F126"/>
    <mergeCell ref="G126:H126"/>
    <mergeCell ref="I126:J126"/>
    <mergeCell ref="K126:L126"/>
    <mergeCell ref="M126:N126"/>
    <mergeCell ref="A125:H125"/>
    <mergeCell ref="T13:V13"/>
    <mergeCell ref="X13:Y13"/>
    <mergeCell ref="T14:V14"/>
    <mergeCell ref="X14:Y14"/>
    <mergeCell ref="I104:N104"/>
    <mergeCell ref="U4:V4"/>
    <mergeCell ref="X4:Y4"/>
    <mergeCell ref="U5:V5"/>
    <mergeCell ref="X5:Y5"/>
    <mergeCell ref="U6:V6"/>
    <mergeCell ref="X6:Y6"/>
    <mergeCell ref="U7:V7"/>
    <mergeCell ref="X7:Y7"/>
    <mergeCell ref="U8:V8"/>
    <mergeCell ref="X8:Y8"/>
    <mergeCell ref="U9:V9"/>
    <mergeCell ref="X9:Y9"/>
    <mergeCell ref="U10:V10"/>
    <mergeCell ref="X10:Y10"/>
    <mergeCell ref="U11:V11"/>
    <mergeCell ref="X11:Y11"/>
    <mergeCell ref="T12:V12"/>
    <mergeCell ref="X12:Y12"/>
    <mergeCell ref="C38:N38"/>
    <mergeCell ref="M119:N119"/>
    <mergeCell ref="C119:D119"/>
    <mergeCell ref="E119:F119"/>
    <mergeCell ref="G119:H119"/>
    <mergeCell ref="I119:J119"/>
    <mergeCell ref="K119:L119"/>
    <mergeCell ref="C99:D99"/>
    <mergeCell ref="E99:F99"/>
    <mergeCell ref="G99:H99"/>
    <mergeCell ref="C100:H100"/>
    <mergeCell ref="C101:H101"/>
    <mergeCell ref="M118:N118"/>
    <mergeCell ref="C118:D118"/>
    <mergeCell ref="E118:F118"/>
    <mergeCell ref="G118:H118"/>
    <mergeCell ref="I118:J118"/>
    <mergeCell ref="K118:L118"/>
    <mergeCell ref="I105:J105"/>
    <mergeCell ref="K105:L105"/>
    <mergeCell ref="M105:N105"/>
    <mergeCell ref="A104:H104"/>
    <mergeCell ref="A105:A106"/>
    <mergeCell ref="B105:B106"/>
    <mergeCell ref="C105:D105"/>
    <mergeCell ref="C39:N39"/>
    <mergeCell ref="C58:D58"/>
    <mergeCell ref="C57:D57"/>
    <mergeCell ref="E57:F57"/>
    <mergeCell ref="G57:H57"/>
    <mergeCell ref="C77:D77"/>
    <mergeCell ref="E77:F77"/>
    <mergeCell ref="G77:H77"/>
    <mergeCell ref="I77:J77"/>
    <mergeCell ref="A43:H43"/>
    <mergeCell ref="C64:D64"/>
    <mergeCell ref="E64:F64"/>
    <mergeCell ref="G64:H64"/>
    <mergeCell ref="A44:A45"/>
    <mergeCell ref="B44:B45"/>
    <mergeCell ref="C44:D44"/>
    <mergeCell ref="E44:F44"/>
    <mergeCell ref="G44:H44"/>
    <mergeCell ref="E58:F58"/>
    <mergeCell ref="G58:H58"/>
    <mergeCell ref="C59:H59"/>
    <mergeCell ref="C60:H60"/>
    <mergeCell ref="A23:A24"/>
    <mergeCell ref="B23:B24"/>
    <mergeCell ref="C23:D23"/>
    <mergeCell ref="E23:F23"/>
    <mergeCell ref="G23:H23"/>
    <mergeCell ref="I17:J17"/>
    <mergeCell ref="C18:P18"/>
    <mergeCell ref="C19:P19"/>
    <mergeCell ref="C37:D37"/>
    <mergeCell ref="E37:F37"/>
    <mergeCell ref="G37:H37"/>
    <mergeCell ref="I37:J37"/>
    <mergeCell ref="K37:L37"/>
    <mergeCell ref="M37:N37"/>
    <mergeCell ref="I23:J23"/>
    <mergeCell ref="K23:L23"/>
    <mergeCell ref="C17:D17"/>
    <mergeCell ref="E17:F17"/>
    <mergeCell ref="G17:H17"/>
    <mergeCell ref="A22:N22"/>
    <mergeCell ref="O16:P16"/>
    <mergeCell ref="C36:D36"/>
    <mergeCell ref="E36:F36"/>
    <mergeCell ref="G36:H36"/>
    <mergeCell ref="I36:J36"/>
    <mergeCell ref="K36:L36"/>
    <mergeCell ref="M36:N36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M23:N23"/>
    <mergeCell ref="O23:P23"/>
    <mergeCell ref="E105:F105"/>
    <mergeCell ref="G105:H105"/>
    <mergeCell ref="I64:J64"/>
    <mergeCell ref="A63:J63"/>
    <mergeCell ref="A84:H84"/>
    <mergeCell ref="A85:A86"/>
    <mergeCell ref="B85:B86"/>
    <mergeCell ref="C85:D85"/>
    <mergeCell ref="E85:F85"/>
    <mergeCell ref="G85:H85"/>
    <mergeCell ref="C78:D78"/>
    <mergeCell ref="E78:F78"/>
    <mergeCell ref="G78:H78"/>
    <mergeCell ref="I78:J78"/>
    <mergeCell ref="C79:J79"/>
    <mergeCell ref="C80:J80"/>
    <mergeCell ref="E98:F98"/>
    <mergeCell ref="G98:H98"/>
    <mergeCell ref="C98:D98"/>
    <mergeCell ref="A64:A65"/>
    <mergeCell ref="B64:B65"/>
    <mergeCell ref="T2:Y2"/>
    <mergeCell ref="A1:Q1"/>
    <mergeCell ref="C3:D3"/>
    <mergeCell ref="E3:F3"/>
    <mergeCell ref="G3:H3"/>
    <mergeCell ref="I3:J3"/>
    <mergeCell ref="K3:L3"/>
    <mergeCell ref="M3:N3"/>
    <mergeCell ref="O3:P3"/>
    <mergeCell ref="A2:Q2"/>
    <mergeCell ref="A3:A4"/>
    <mergeCell ref="B3:B4"/>
  </mergeCells>
  <pageMargins left="0.7" right="0.7" top="0.75" bottom="0.75" header="0.3" footer="0.3"/>
  <pageSetup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"/>
  <sheetViews>
    <sheetView zoomScale="78" zoomScaleNormal="78" workbookViewId="0">
      <selection activeCell="AH56" sqref="AH51:AQ56"/>
    </sheetView>
  </sheetViews>
  <sheetFormatPr defaultRowHeight="15" x14ac:dyDescent="0.25"/>
  <cols>
    <col min="1" max="1" width="4.7109375" customWidth="1"/>
    <col min="2" max="2" width="40.5703125" customWidth="1"/>
    <col min="3" max="3" width="5.7109375" customWidth="1"/>
    <col min="4" max="4" width="4.7109375" customWidth="1"/>
    <col min="5" max="5" width="6.42578125" customWidth="1"/>
    <col min="6" max="6" width="6" customWidth="1"/>
    <col min="7" max="7" width="4.5703125" customWidth="1"/>
    <col min="8" max="8" width="5" customWidth="1"/>
    <col min="9" max="9" width="5.7109375" customWidth="1"/>
    <col min="10" max="10" width="5.28515625" customWidth="1"/>
    <col min="11" max="12" width="5.42578125" customWidth="1"/>
    <col min="13" max="13" width="6.140625" customWidth="1"/>
    <col min="14" max="14" width="6" customWidth="1"/>
    <col min="15" max="15" width="6.7109375" customWidth="1"/>
    <col min="16" max="16" width="6.140625" customWidth="1"/>
    <col min="17" max="17" width="7" customWidth="1"/>
    <col min="18" max="18" width="5.42578125" customWidth="1"/>
    <col min="19" max="19" width="6" customWidth="1"/>
    <col min="20" max="20" width="4.5703125" customWidth="1"/>
    <col min="25" max="25" width="14.140625" customWidth="1"/>
    <col min="26" max="26" width="18" customWidth="1"/>
  </cols>
  <sheetData>
    <row r="1" spans="1:28" x14ac:dyDescent="0.25">
      <c r="A1" s="86" t="s">
        <v>34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8" x14ac:dyDescent="0.25">
      <c r="A2" s="86" t="s">
        <v>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8" x14ac:dyDescent="0.25">
      <c r="W3" s="111" t="s">
        <v>159</v>
      </c>
      <c r="X3" s="111"/>
      <c r="Y3" s="111"/>
      <c r="Z3" s="111"/>
      <c r="AA3" s="111"/>
      <c r="AB3" s="111"/>
    </row>
    <row r="4" spans="1:28" ht="15.75" x14ac:dyDescent="0.25">
      <c r="A4" s="87" t="s">
        <v>25</v>
      </c>
      <c r="B4" s="87" t="s">
        <v>26</v>
      </c>
      <c r="C4" s="87">
        <v>1</v>
      </c>
      <c r="D4" s="87"/>
      <c r="E4" s="87">
        <v>2</v>
      </c>
      <c r="F4" s="87"/>
      <c r="G4" s="87">
        <v>3</v>
      </c>
      <c r="H4" s="87"/>
      <c r="I4" s="87">
        <v>4</v>
      </c>
      <c r="J4" s="87"/>
      <c r="K4" s="87">
        <v>5</v>
      </c>
      <c r="L4" s="87"/>
      <c r="M4" s="87">
        <v>6</v>
      </c>
      <c r="N4" s="87"/>
      <c r="O4" s="87">
        <v>7</v>
      </c>
      <c r="P4" s="87"/>
      <c r="Q4" s="115">
        <v>8</v>
      </c>
      <c r="R4" s="115"/>
      <c r="S4" s="115">
        <v>9</v>
      </c>
      <c r="T4" s="115"/>
      <c r="W4" s="61"/>
      <c r="X4" s="61"/>
      <c r="Y4" s="61"/>
      <c r="Z4" s="61"/>
      <c r="AA4" s="61"/>
      <c r="AB4" s="61"/>
    </row>
    <row r="5" spans="1:28" ht="15.75" x14ac:dyDescent="0.25">
      <c r="A5" s="87"/>
      <c r="B5" s="87"/>
      <c r="C5" s="7" t="s">
        <v>3</v>
      </c>
      <c r="D5" s="7" t="s">
        <v>4</v>
      </c>
      <c r="E5" s="7" t="s">
        <v>3</v>
      </c>
      <c r="F5" s="7" t="s">
        <v>4</v>
      </c>
      <c r="G5" s="7" t="s">
        <v>3</v>
      </c>
      <c r="H5" s="7" t="s">
        <v>4</v>
      </c>
      <c r="I5" s="7" t="s">
        <v>3</v>
      </c>
      <c r="J5" s="7" t="s">
        <v>4</v>
      </c>
      <c r="K5" s="7" t="s">
        <v>3</v>
      </c>
      <c r="L5" s="7" t="s">
        <v>4</v>
      </c>
      <c r="M5" s="8" t="s">
        <v>3</v>
      </c>
      <c r="N5" s="8" t="s">
        <v>4</v>
      </c>
      <c r="O5" s="8" t="s">
        <v>3</v>
      </c>
      <c r="P5" s="8" t="s">
        <v>4</v>
      </c>
      <c r="Q5" s="7" t="s">
        <v>3</v>
      </c>
      <c r="R5" s="7" t="s">
        <v>4</v>
      </c>
      <c r="S5" s="7" t="s">
        <v>3</v>
      </c>
      <c r="T5" s="7" t="s">
        <v>4</v>
      </c>
      <c r="W5" s="25" t="s">
        <v>1</v>
      </c>
      <c r="X5" s="116" t="s">
        <v>62</v>
      </c>
      <c r="Y5" s="116"/>
      <c r="Z5" s="62" t="s">
        <v>71</v>
      </c>
      <c r="AA5" s="116" t="s">
        <v>19</v>
      </c>
      <c r="AB5" s="116"/>
    </row>
    <row r="6" spans="1:28" x14ac:dyDescent="0.25">
      <c r="A6" s="1">
        <v>1</v>
      </c>
      <c r="B6" s="6" t="s">
        <v>33</v>
      </c>
      <c r="C6" s="1">
        <v>4</v>
      </c>
      <c r="D6" s="12">
        <f>C6-1</f>
        <v>3</v>
      </c>
      <c r="E6" s="1">
        <v>4</v>
      </c>
      <c r="F6" s="12">
        <f>E6-1</f>
        <v>3</v>
      </c>
      <c r="G6" s="1">
        <v>3</v>
      </c>
      <c r="H6" s="12">
        <f>G6-1</f>
        <v>2</v>
      </c>
      <c r="I6" s="1">
        <v>3</v>
      </c>
      <c r="J6" s="12">
        <f>I6-1</f>
        <v>2</v>
      </c>
      <c r="K6" s="1">
        <v>3</v>
      </c>
      <c r="L6" s="12">
        <f>K6-1</f>
        <v>2</v>
      </c>
      <c r="M6" s="1">
        <v>4</v>
      </c>
      <c r="N6" s="12">
        <f>M6-1</f>
        <v>3</v>
      </c>
      <c r="O6" s="1">
        <v>3</v>
      </c>
      <c r="P6" s="12">
        <f>O6-1</f>
        <v>2</v>
      </c>
      <c r="Q6" s="1">
        <v>4</v>
      </c>
      <c r="R6" s="12">
        <f>Q6-1</f>
        <v>3</v>
      </c>
      <c r="S6" s="1">
        <v>4</v>
      </c>
      <c r="T6" s="12">
        <f>S6-1</f>
        <v>3</v>
      </c>
      <c r="W6" s="59">
        <v>1</v>
      </c>
      <c r="X6" s="119" t="s">
        <v>63</v>
      </c>
      <c r="Y6" s="119"/>
      <c r="Z6" s="59">
        <v>0.83699999999999997</v>
      </c>
      <c r="AA6" s="117" t="s">
        <v>156</v>
      </c>
      <c r="AB6" s="118"/>
    </row>
    <row r="7" spans="1:28" x14ac:dyDescent="0.25">
      <c r="A7" s="1">
        <v>2</v>
      </c>
      <c r="B7" s="6" t="s">
        <v>41</v>
      </c>
      <c r="C7" s="1">
        <v>3</v>
      </c>
      <c r="D7" s="12">
        <f t="shared" ref="D7:D15" si="0">C7-1</f>
        <v>2</v>
      </c>
      <c r="E7" s="1">
        <v>4</v>
      </c>
      <c r="F7" s="12">
        <f t="shared" ref="F7:F15" si="1">E7-1</f>
        <v>3</v>
      </c>
      <c r="G7" s="1">
        <v>4</v>
      </c>
      <c r="H7" s="12">
        <f t="shared" ref="H7:H15" si="2">G7-1</f>
        <v>3</v>
      </c>
      <c r="I7" s="1">
        <v>4</v>
      </c>
      <c r="J7" s="12">
        <f t="shared" ref="J7:J15" si="3">I7-1</f>
        <v>3</v>
      </c>
      <c r="K7" s="1">
        <v>2</v>
      </c>
      <c r="L7" s="12">
        <f t="shared" ref="L7:L14" si="4">K7-1</f>
        <v>1</v>
      </c>
      <c r="M7" s="1">
        <v>3</v>
      </c>
      <c r="N7" s="12">
        <f t="shared" ref="N7:N15" si="5">M7-1</f>
        <v>2</v>
      </c>
      <c r="O7" s="1">
        <v>4</v>
      </c>
      <c r="P7" s="12">
        <f t="shared" ref="P7:P15" si="6">O7-1</f>
        <v>3</v>
      </c>
      <c r="Q7" s="1">
        <v>3</v>
      </c>
      <c r="R7" s="12">
        <f t="shared" ref="R7:R15" si="7">Q7-1</f>
        <v>2</v>
      </c>
      <c r="S7" s="1">
        <v>4</v>
      </c>
      <c r="T7" s="12">
        <f t="shared" ref="T7:T15" si="8">S7-1</f>
        <v>3</v>
      </c>
      <c r="W7" s="59">
        <v>2</v>
      </c>
      <c r="X7" s="119" t="s">
        <v>64</v>
      </c>
      <c r="Y7" s="119"/>
      <c r="Z7" s="59">
        <v>0.81899999999999995</v>
      </c>
      <c r="AA7" s="117" t="s">
        <v>156</v>
      </c>
      <c r="AB7" s="118"/>
    </row>
    <row r="8" spans="1:28" x14ac:dyDescent="0.25">
      <c r="A8" s="1">
        <v>3</v>
      </c>
      <c r="B8" s="6" t="s">
        <v>44</v>
      </c>
      <c r="C8" s="1">
        <v>4</v>
      </c>
      <c r="D8" s="12">
        <f t="shared" si="0"/>
        <v>3</v>
      </c>
      <c r="E8" s="1">
        <v>4</v>
      </c>
      <c r="F8" s="12">
        <f t="shared" si="1"/>
        <v>3</v>
      </c>
      <c r="G8" s="1">
        <v>4</v>
      </c>
      <c r="H8" s="12">
        <f t="shared" si="2"/>
        <v>3</v>
      </c>
      <c r="I8" s="1">
        <v>4</v>
      </c>
      <c r="J8" s="12">
        <f t="shared" si="3"/>
        <v>3</v>
      </c>
      <c r="K8" s="1">
        <v>3</v>
      </c>
      <c r="L8" s="12">
        <f t="shared" si="4"/>
        <v>2</v>
      </c>
      <c r="M8" s="1">
        <v>4</v>
      </c>
      <c r="N8" s="12">
        <f t="shared" si="5"/>
        <v>3</v>
      </c>
      <c r="O8" s="1">
        <v>4</v>
      </c>
      <c r="P8" s="12">
        <f t="shared" si="6"/>
        <v>3</v>
      </c>
      <c r="Q8" s="1">
        <v>4</v>
      </c>
      <c r="R8" s="12">
        <f t="shared" si="7"/>
        <v>3</v>
      </c>
      <c r="S8" s="1">
        <v>4</v>
      </c>
      <c r="T8" s="12">
        <f t="shared" si="8"/>
        <v>3</v>
      </c>
      <c r="W8" s="59">
        <v>3</v>
      </c>
      <c r="X8" s="119" t="s">
        <v>65</v>
      </c>
      <c r="Y8" s="119"/>
      <c r="Z8" s="59">
        <v>0.81100000000000005</v>
      </c>
      <c r="AA8" s="117" t="s">
        <v>156</v>
      </c>
      <c r="AB8" s="118"/>
    </row>
    <row r="9" spans="1:28" x14ac:dyDescent="0.25">
      <c r="A9" s="1">
        <v>4</v>
      </c>
      <c r="B9" s="6" t="s">
        <v>45</v>
      </c>
      <c r="C9" s="1">
        <v>4</v>
      </c>
      <c r="D9" s="12">
        <f>C9-1</f>
        <v>3</v>
      </c>
      <c r="E9" s="1">
        <v>4</v>
      </c>
      <c r="F9" s="12">
        <f t="shared" si="1"/>
        <v>3</v>
      </c>
      <c r="G9" s="1">
        <v>4</v>
      </c>
      <c r="H9" s="12">
        <f t="shared" si="2"/>
        <v>3</v>
      </c>
      <c r="I9" s="1">
        <v>4</v>
      </c>
      <c r="J9" s="12">
        <f t="shared" si="3"/>
        <v>3</v>
      </c>
      <c r="K9" s="1">
        <v>2</v>
      </c>
      <c r="L9" s="12">
        <f t="shared" si="4"/>
        <v>1</v>
      </c>
      <c r="M9" s="1">
        <v>3</v>
      </c>
      <c r="N9" s="12">
        <f t="shared" si="5"/>
        <v>2</v>
      </c>
      <c r="O9" s="1">
        <v>3</v>
      </c>
      <c r="P9" s="12">
        <f t="shared" si="6"/>
        <v>2</v>
      </c>
      <c r="Q9" s="1">
        <v>4</v>
      </c>
      <c r="R9" s="12">
        <f t="shared" si="7"/>
        <v>3</v>
      </c>
      <c r="S9" s="1">
        <v>3</v>
      </c>
      <c r="T9" s="12">
        <f t="shared" si="8"/>
        <v>2</v>
      </c>
      <c r="W9" s="59">
        <v>4</v>
      </c>
      <c r="X9" s="119" t="s">
        <v>66</v>
      </c>
      <c r="Y9" s="119"/>
      <c r="Z9" s="59">
        <v>0.93300000000000005</v>
      </c>
      <c r="AA9" s="117" t="s">
        <v>156</v>
      </c>
      <c r="AB9" s="118"/>
    </row>
    <row r="10" spans="1:28" x14ac:dyDescent="0.25">
      <c r="A10" s="1">
        <v>5</v>
      </c>
      <c r="B10" s="6" t="s">
        <v>47</v>
      </c>
      <c r="C10" s="1">
        <v>4</v>
      </c>
      <c r="D10" s="12">
        <f t="shared" si="0"/>
        <v>3</v>
      </c>
      <c r="E10" s="1">
        <v>4</v>
      </c>
      <c r="F10" s="12">
        <f t="shared" si="1"/>
        <v>3</v>
      </c>
      <c r="G10" s="1">
        <v>4</v>
      </c>
      <c r="H10" s="12">
        <f t="shared" si="2"/>
        <v>3</v>
      </c>
      <c r="I10" s="1">
        <v>4</v>
      </c>
      <c r="J10" s="12">
        <f t="shared" si="3"/>
        <v>3</v>
      </c>
      <c r="K10" s="1">
        <v>3</v>
      </c>
      <c r="L10" s="12">
        <f t="shared" si="4"/>
        <v>2</v>
      </c>
      <c r="M10" s="1">
        <v>3</v>
      </c>
      <c r="N10" s="12">
        <f t="shared" si="5"/>
        <v>2</v>
      </c>
      <c r="O10" s="1">
        <v>3</v>
      </c>
      <c r="P10" s="12">
        <f t="shared" si="6"/>
        <v>2</v>
      </c>
      <c r="Q10" s="1">
        <v>4</v>
      </c>
      <c r="R10" s="12">
        <f t="shared" si="7"/>
        <v>3</v>
      </c>
      <c r="S10" s="1">
        <v>4</v>
      </c>
      <c r="T10" s="12">
        <f t="shared" si="8"/>
        <v>3</v>
      </c>
      <c r="W10" s="59">
        <v>5</v>
      </c>
      <c r="X10" s="119" t="s">
        <v>67</v>
      </c>
      <c r="Y10" s="119"/>
      <c r="Z10" s="59">
        <v>0.88900000000000001</v>
      </c>
      <c r="AA10" s="117" t="s">
        <v>156</v>
      </c>
      <c r="AB10" s="118"/>
    </row>
    <row r="11" spans="1:28" x14ac:dyDescent="0.25">
      <c r="A11" s="1">
        <v>6</v>
      </c>
      <c r="B11" s="6" t="s">
        <v>55</v>
      </c>
      <c r="C11" s="1">
        <v>4</v>
      </c>
      <c r="D11" s="12">
        <f t="shared" si="0"/>
        <v>3</v>
      </c>
      <c r="E11" s="1">
        <v>3</v>
      </c>
      <c r="F11" s="12">
        <f t="shared" si="1"/>
        <v>2</v>
      </c>
      <c r="G11" s="1">
        <v>3</v>
      </c>
      <c r="H11" s="12">
        <f t="shared" si="2"/>
        <v>2</v>
      </c>
      <c r="I11" s="1">
        <v>4</v>
      </c>
      <c r="J11" s="12">
        <f t="shared" si="3"/>
        <v>3</v>
      </c>
      <c r="K11" s="1">
        <v>3</v>
      </c>
      <c r="L11" s="12">
        <f t="shared" si="4"/>
        <v>2</v>
      </c>
      <c r="M11" s="1">
        <v>4</v>
      </c>
      <c r="N11" s="12">
        <f t="shared" si="5"/>
        <v>3</v>
      </c>
      <c r="O11" s="1">
        <v>4</v>
      </c>
      <c r="P11" s="12">
        <f t="shared" si="6"/>
        <v>3</v>
      </c>
      <c r="Q11" s="1">
        <v>4</v>
      </c>
      <c r="R11" s="12">
        <f t="shared" si="7"/>
        <v>3</v>
      </c>
      <c r="S11" s="1">
        <v>3</v>
      </c>
      <c r="T11" s="12">
        <f t="shared" si="8"/>
        <v>2</v>
      </c>
      <c r="W11" s="59">
        <v>6</v>
      </c>
      <c r="X11" s="119" t="s">
        <v>68</v>
      </c>
      <c r="Y11" s="119"/>
      <c r="Z11" s="59">
        <v>0.81100000000000005</v>
      </c>
      <c r="AA11" s="117" t="s">
        <v>156</v>
      </c>
      <c r="AB11" s="118"/>
    </row>
    <row r="12" spans="1:28" x14ac:dyDescent="0.25">
      <c r="A12" s="1">
        <v>7</v>
      </c>
      <c r="B12" s="6" t="s">
        <v>56</v>
      </c>
      <c r="C12" s="1">
        <v>4</v>
      </c>
      <c r="D12" s="12">
        <f t="shared" si="0"/>
        <v>3</v>
      </c>
      <c r="E12" s="1">
        <v>4</v>
      </c>
      <c r="F12" s="12">
        <f t="shared" si="1"/>
        <v>3</v>
      </c>
      <c r="G12" s="1">
        <v>4</v>
      </c>
      <c r="H12" s="12">
        <f t="shared" si="2"/>
        <v>3</v>
      </c>
      <c r="I12" s="1">
        <v>4</v>
      </c>
      <c r="J12" s="12">
        <f t="shared" si="3"/>
        <v>3</v>
      </c>
      <c r="K12" s="1">
        <v>4</v>
      </c>
      <c r="L12" s="12">
        <f t="shared" si="4"/>
        <v>3</v>
      </c>
      <c r="M12" s="1">
        <v>3</v>
      </c>
      <c r="N12" s="12">
        <f t="shared" si="5"/>
        <v>2</v>
      </c>
      <c r="O12" s="1">
        <v>3</v>
      </c>
      <c r="P12" s="12">
        <f t="shared" si="6"/>
        <v>2</v>
      </c>
      <c r="Q12" s="1">
        <v>3</v>
      </c>
      <c r="R12" s="12">
        <f t="shared" si="7"/>
        <v>2</v>
      </c>
      <c r="S12" s="1">
        <v>3</v>
      </c>
      <c r="T12" s="12">
        <f t="shared" si="8"/>
        <v>2</v>
      </c>
      <c r="W12" s="59"/>
      <c r="X12" s="117"/>
      <c r="Y12" s="118"/>
      <c r="Z12" s="35"/>
      <c r="AA12" s="119"/>
      <c r="AB12" s="119"/>
    </row>
    <row r="13" spans="1:28" x14ac:dyDescent="0.25">
      <c r="A13" s="1">
        <v>8</v>
      </c>
      <c r="B13" s="6" t="s">
        <v>48</v>
      </c>
      <c r="C13" s="1">
        <v>4</v>
      </c>
      <c r="D13" s="12">
        <f t="shared" si="0"/>
        <v>3</v>
      </c>
      <c r="E13" s="1">
        <v>4</v>
      </c>
      <c r="F13" s="12">
        <f t="shared" si="1"/>
        <v>3</v>
      </c>
      <c r="G13" s="1">
        <v>4</v>
      </c>
      <c r="H13" s="12">
        <f t="shared" si="2"/>
        <v>3</v>
      </c>
      <c r="I13" s="1">
        <v>4</v>
      </c>
      <c r="J13" s="12">
        <f t="shared" si="3"/>
        <v>3</v>
      </c>
      <c r="K13" s="1">
        <v>3</v>
      </c>
      <c r="L13" s="12">
        <f t="shared" si="4"/>
        <v>2</v>
      </c>
      <c r="M13" s="1">
        <v>4</v>
      </c>
      <c r="N13" s="12">
        <f t="shared" si="5"/>
        <v>3</v>
      </c>
      <c r="O13" s="1">
        <v>4</v>
      </c>
      <c r="P13" s="12">
        <f t="shared" si="6"/>
        <v>3</v>
      </c>
      <c r="Q13" s="1">
        <v>4</v>
      </c>
      <c r="R13" s="12">
        <f t="shared" si="7"/>
        <v>3</v>
      </c>
      <c r="S13" s="1">
        <v>4</v>
      </c>
      <c r="T13" s="12">
        <f t="shared" si="8"/>
        <v>3</v>
      </c>
      <c r="W13" s="117" t="s">
        <v>69</v>
      </c>
      <c r="X13" s="120"/>
      <c r="Y13" s="118"/>
      <c r="Z13" s="59">
        <f>SUM(Z6:Z11)</f>
        <v>5.1000000000000005</v>
      </c>
      <c r="AA13" s="119"/>
      <c r="AB13" s="119"/>
    </row>
    <row r="14" spans="1:28" x14ac:dyDescent="0.25">
      <c r="A14" s="13">
        <v>9</v>
      </c>
      <c r="B14" s="6" t="s">
        <v>54</v>
      </c>
      <c r="C14" s="1">
        <v>3</v>
      </c>
      <c r="D14" s="12">
        <f t="shared" si="0"/>
        <v>2</v>
      </c>
      <c r="E14" s="1">
        <v>4</v>
      </c>
      <c r="F14" s="12">
        <f t="shared" si="1"/>
        <v>3</v>
      </c>
      <c r="G14" s="1">
        <v>3</v>
      </c>
      <c r="H14" s="12">
        <f t="shared" si="2"/>
        <v>2</v>
      </c>
      <c r="I14" s="1">
        <v>3</v>
      </c>
      <c r="J14" s="12">
        <f t="shared" si="3"/>
        <v>2</v>
      </c>
      <c r="K14" s="1">
        <v>2</v>
      </c>
      <c r="L14" s="12">
        <f t="shared" si="4"/>
        <v>1</v>
      </c>
      <c r="M14" s="1">
        <v>3</v>
      </c>
      <c r="N14" s="12">
        <f t="shared" si="5"/>
        <v>2</v>
      </c>
      <c r="O14" s="1">
        <v>3</v>
      </c>
      <c r="P14" s="12">
        <f t="shared" si="6"/>
        <v>2</v>
      </c>
      <c r="Q14" s="1">
        <v>3</v>
      </c>
      <c r="R14" s="12">
        <f t="shared" si="7"/>
        <v>2</v>
      </c>
      <c r="S14" s="1">
        <v>3</v>
      </c>
      <c r="T14" s="12">
        <f t="shared" si="8"/>
        <v>2</v>
      </c>
      <c r="W14" s="117" t="s">
        <v>70</v>
      </c>
      <c r="X14" s="120"/>
      <c r="Y14" s="118"/>
      <c r="Z14" s="59">
        <f>Z13/6</f>
        <v>0.85000000000000009</v>
      </c>
      <c r="AA14" s="119" t="s">
        <v>156</v>
      </c>
      <c r="AB14" s="119"/>
    </row>
    <row r="15" spans="1:28" x14ac:dyDescent="0.25">
      <c r="A15" s="13">
        <v>10</v>
      </c>
      <c r="B15" s="6" t="s">
        <v>60</v>
      </c>
      <c r="C15" s="1">
        <v>3</v>
      </c>
      <c r="D15" s="12">
        <f t="shared" si="0"/>
        <v>2</v>
      </c>
      <c r="E15" s="1">
        <v>3</v>
      </c>
      <c r="F15" s="12">
        <f t="shared" si="1"/>
        <v>2</v>
      </c>
      <c r="G15" s="1">
        <v>3</v>
      </c>
      <c r="H15" s="12">
        <f t="shared" si="2"/>
        <v>2</v>
      </c>
      <c r="I15" s="1">
        <v>3</v>
      </c>
      <c r="J15" s="12">
        <f t="shared" si="3"/>
        <v>2</v>
      </c>
      <c r="K15" s="1">
        <v>2</v>
      </c>
      <c r="L15" s="12">
        <v>3</v>
      </c>
      <c r="M15" s="1">
        <v>3</v>
      </c>
      <c r="N15" s="12">
        <f t="shared" si="5"/>
        <v>2</v>
      </c>
      <c r="O15" s="1">
        <v>3</v>
      </c>
      <c r="P15" s="12">
        <f t="shared" si="6"/>
        <v>2</v>
      </c>
      <c r="Q15" s="1">
        <v>3</v>
      </c>
      <c r="R15" s="12">
        <f t="shared" si="7"/>
        <v>2</v>
      </c>
      <c r="S15" s="1">
        <v>3</v>
      </c>
      <c r="T15" s="12">
        <f t="shared" si="8"/>
        <v>2</v>
      </c>
      <c r="W15" s="92"/>
      <c r="X15" s="121"/>
      <c r="Y15" s="93"/>
      <c r="Z15" s="6"/>
      <c r="AA15" s="73"/>
      <c r="AB15" s="73"/>
    </row>
    <row r="16" spans="1:28" s="21" customFormat="1" x14ac:dyDescent="0.25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x14ac:dyDescent="0.25">
      <c r="A17" s="6"/>
      <c r="B17" s="5" t="s">
        <v>18</v>
      </c>
      <c r="C17" s="76">
        <f>SUM(D6:D15)</f>
        <v>27</v>
      </c>
      <c r="D17" s="77"/>
      <c r="E17" s="76">
        <f t="shared" ref="E17" si="9">SUM(F6:F15)</f>
        <v>28</v>
      </c>
      <c r="F17" s="77"/>
      <c r="G17" s="76">
        <f t="shared" ref="G17" si="10">SUM(H6:H15)</f>
        <v>26</v>
      </c>
      <c r="H17" s="77"/>
      <c r="I17" s="76">
        <f t="shared" ref="I17" si="11">SUM(J6:J15)</f>
        <v>27</v>
      </c>
      <c r="J17" s="77"/>
      <c r="K17" s="76">
        <f t="shared" ref="K17" si="12">SUM(L6:L15)</f>
        <v>19</v>
      </c>
      <c r="L17" s="77"/>
      <c r="M17" s="76">
        <f t="shared" ref="M17" si="13">SUM(N6:N15)</f>
        <v>24</v>
      </c>
      <c r="N17" s="77"/>
      <c r="O17" s="76">
        <f t="shared" ref="O17" si="14">SUM(P6:P15)</f>
        <v>24</v>
      </c>
      <c r="P17" s="77"/>
      <c r="Q17" s="76">
        <f t="shared" ref="Q17" si="15">SUM(R6:R15)</f>
        <v>26</v>
      </c>
      <c r="R17" s="77"/>
      <c r="S17" s="76">
        <f t="shared" ref="S17" si="16">SUM(T6:T15)</f>
        <v>25</v>
      </c>
      <c r="T17" s="77"/>
    </row>
    <row r="18" spans="1:20" x14ac:dyDescent="0.25">
      <c r="A18" s="6"/>
      <c r="B18" s="3" t="s">
        <v>20</v>
      </c>
      <c r="C18" s="76">
        <f>C17/(10*(4-1))</f>
        <v>0.9</v>
      </c>
      <c r="D18" s="77"/>
      <c r="E18" s="76">
        <f t="shared" ref="E18" si="17">E17/(10*(4-1))</f>
        <v>0.93333333333333335</v>
      </c>
      <c r="F18" s="77"/>
      <c r="G18" s="76">
        <f t="shared" ref="G18" si="18">G17/(10*(4-1))</f>
        <v>0.8666666666666667</v>
      </c>
      <c r="H18" s="77"/>
      <c r="I18" s="76">
        <f t="shared" ref="I18" si="19">I17/(10*(4-1))</f>
        <v>0.9</v>
      </c>
      <c r="J18" s="77"/>
      <c r="K18" s="76">
        <f t="shared" ref="K18" si="20">K17/(10*(4-1))</f>
        <v>0.6333333333333333</v>
      </c>
      <c r="L18" s="77"/>
      <c r="M18" s="76">
        <f t="shared" ref="M18" si="21">M17/(10*(4-1))</f>
        <v>0.8</v>
      </c>
      <c r="N18" s="77"/>
      <c r="O18" s="76">
        <f t="shared" ref="O18" si="22">O17/(10*(4-1))</f>
        <v>0.8</v>
      </c>
      <c r="P18" s="77"/>
      <c r="Q18" s="76">
        <f t="shared" ref="Q18" si="23">Q17/(10*(4-1))</f>
        <v>0.8666666666666667</v>
      </c>
      <c r="R18" s="77"/>
      <c r="S18" s="76">
        <f t="shared" ref="S18" si="24">S17/(10*(4-1))</f>
        <v>0.83333333333333337</v>
      </c>
      <c r="T18" s="77"/>
    </row>
    <row r="19" spans="1:20" x14ac:dyDescent="0.25">
      <c r="A19" s="6"/>
      <c r="B19" s="3" t="s">
        <v>61</v>
      </c>
      <c r="C19" s="78">
        <f>SUM(C18:T18)/9</f>
        <v>0.83703703703703691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80"/>
    </row>
    <row r="20" spans="1:20" x14ac:dyDescent="0.25">
      <c r="A20" s="6"/>
      <c r="B20" s="22" t="s">
        <v>19</v>
      </c>
      <c r="C20" s="89" t="s">
        <v>23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1"/>
    </row>
    <row r="24" spans="1:20" x14ac:dyDescent="0.25">
      <c r="A24" s="86" t="s">
        <v>36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6" spans="1:20" ht="15.75" x14ac:dyDescent="0.25">
      <c r="A26" s="87" t="s">
        <v>25</v>
      </c>
      <c r="B26" s="87" t="s">
        <v>26</v>
      </c>
      <c r="C26" s="87">
        <v>10</v>
      </c>
      <c r="D26" s="87"/>
      <c r="E26" s="87">
        <v>11</v>
      </c>
      <c r="F26" s="87"/>
      <c r="G26" s="87">
        <v>12</v>
      </c>
      <c r="H26" s="87"/>
      <c r="I26" s="87">
        <v>13</v>
      </c>
      <c r="J26" s="87"/>
      <c r="K26" s="87">
        <v>14</v>
      </c>
      <c r="L26" s="87"/>
      <c r="M26" s="87">
        <v>15</v>
      </c>
      <c r="N26" s="87"/>
      <c r="O26" s="87">
        <v>16</v>
      </c>
      <c r="P26" s="87"/>
    </row>
    <row r="27" spans="1:20" ht="15.75" x14ac:dyDescent="0.25">
      <c r="A27" s="87"/>
      <c r="B27" s="87"/>
      <c r="C27" s="7" t="s">
        <v>3</v>
      </c>
      <c r="D27" s="7" t="s">
        <v>4</v>
      </c>
      <c r="E27" s="7" t="s">
        <v>3</v>
      </c>
      <c r="F27" s="7" t="s">
        <v>4</v>
      </c>
      <c r="G27" s="7" t="s">
        <v>3</v>
      </c>
      <c r="H27" s="7" t="s">
        <v>4</v>
      </c>
      <c r="I27" s="7" t="s">
        <v>3</v>
      </c>
      <c r="J27" s="7" t="s">
        <v>4</v>
      </c>
      <c r="K27" s="7" t="s">
        <v>3</v>
      </c>
      <c r="L27" s="7" t="s">
        <v>4</v>
      </c>
      <c r="M27" s="8" t="s">
        <v>3</v>
      </c>
      <c r="N27" s="8" t="s">
        <v>4</v>
      </c>
      <c r="O27" s="8" t="s">
        <v>3</v>
      </c>
      <c r="P27" s="8" t="s">
        <v>4</v>
      </c>
    </row>
    <row r="28" spans="1:20" x14ac:dyDescent="0.25">
      <c r="A28" s="1">
        <v>1</v>
      </c>
      <c r="B28" s="6" t="s">
        <v>33</v>
      </c>
      <c r="C28" s="1">
        <v>3</v>
      </c>
      <c r="D28" s="12">
        <f>C28-1</f>
        <v>2</v>
      </c>
      <c r="E28" s="1">
        <v>4</v>
      </c>
      <c r="F28" s="12">
        <f>E28-1</f>
        <v>3</v>
      </c>
      <c r="G28" s="1">
        <v>3</v>
      </c>
      <c r="H28" s="12">
        <f>G28-1</f>
        <v>2</v>
      </c>
      <c r="I28" s="1">
        <v>3</v>
      </c>
      <c r="J28" s="12">
        <f>I28-1</f>
        <v>2</v>
      </c>
      <c r="K28" s="1">
        <v>3</v>
      </c>
      <c r="L28" s="12">
        <f>K28-1</f>
        <v>2</v>
      </c>
      <c r="M28" s="1">
        <v>3</v>
      </c>
      <c r="N28" s="12">
        <f>M28-1</f>
        <v>2</v>
      </c>
      <c r="O28" s="1">
        <v>3</v>
      </c>
      <c r="P28" s="12">
        <f>O28-1</f>
        <v>2</v>
      </c>
    </row>
    <row r="29" spans="1:20" x14ac:dyDescent="0.25">
      <c r="A29" s="1">
        <v>2</v>
      </c>
      <c r="B29" s="6" t="s">
        <v>41</v>
      </c>
      <c r="C29" s="1">
        <v>3</v>
      </c>
      <c r="D29" s="12">
        <f t="shared" ref="D29:D37" si="25">C29-1</f>
        <v>2</v>
      </c>
      <c r="E29" s="1">
        <v>4</v>
      </c>
      <c r="F29" s="12">
        <f t="shared" ref="F29:F37" si="26">E29-1</f>
        <v>3</v>
      </c>
      <c r="G29" s="1">
        <v>3</v>
      </c>
      <c r="H29" s="12">
        <f t="shared" ref="H29:H37" si="27">G29-1</f>
        <v>2</v>
      </c>
      <c r="I29" s="1">
        <v>3</v>
      </c>
      <c r="J29" s="12">
        <f t="shared" ref="J29:J37" si="28">I29-1</f>
        <v>2</v>
      </c>
      <c r="K29" s="1">
        <v>4</v>
      </c>
      <c r="L29" s="12">
        <f t="shared" ref="L29:L37" si="29">K29-1</f>
        <v>3</v>
      </c>
      <c r="M29" s="1">
        <v>3</v>
      </c>
      <c r="N29" s="12">
        <f t="shared" ref="N29:N37" si="30">M29-1</f>
        <v>2</v>
      </c>
      <c r="O29" s="1">
        <v>4</v>
      </c>
      <c r="P29" s="12">
        <f t="shared" ref="P29:P37" si="31">O29-1</f>
        <v>3</v>
      </c>
    </row>
    <row r="30" spans="1:20" x14ac:dyDescent="0.25">
      <c r="A30" s="1">
        <v>3</v>
      </c>
      <c r="B30" s="6" t="s">
        <v>44</v>
      </c>
      <c r="C30" s="1">
        <v>4</v>
      </c>
      <c r="D30" s="12">
        <f t="shared" si="25"/>
        <v>3</v>
      </c>
      <c r="E30" s="1">
        <v>4</v>
      </c>
      <c r="F30" s="12">
        <f t="shared" si="26"/>
        <v>3</v>
      </c>
      <c r="G30" s="1">
        <v>4</v>
      </c>
      <c r="H30" s="12">
        <f t="shared" si="27"/>
        <v>3</v>
      </c>
      <c r="I30" s="1">
        <v>4</v>
      </c>
      <c r="J30" s="12">
        <f t="shared" si="28"/>
        <v>3</v>
      </c>
      <c r="K30" s="1">
        <v>4</v>
      </c>
      <c r="L30" s="12">
        <f t="shared" si="29"/>
        <v>3</v>
      </c>
      <c r="M30" s="1">
        <v>4</v>
      </c>
      <c r="N30" s="12">
        <f t="shared" si="30"/>
        <v>3</v>
      </c>
      <c r="O30" s="1">
        <v>4</v>
      </c>
      <c r="P30" s="12">
        <f t="shared" si="31"/>
        <v>3</v>
      </c>
    </row>
    <row r="31" spans="1:20" x14ac:dyDescent="0.25">
      <c r="A31" s="1">
        <v>4</v>
      </c>
      <c r="B31" s="6" t="s">
        <v>45</v>
      </c>
      <c r="C31" s="1">
        <v>3</v>
      </c>
      <c r="D31" s="12">
        <f t="shared" si="25"/>
        <v>2</v>
      </c>
      <c r="E31" s="1">
        <v>4</v>
      </c>
      <c r="F31" s="12">
        <f t="shared" si="26"/>
        <v>3</v>
      </c>
      <c r="G31" s="1">
        <v>3</v>
      </c>
      <c r="H31" s="12">
        <f t="shared" si="27"/>
        <v>2</v>
      </c>
      <c r="I31" s="1">
        <v>3</v>
      </c>
      <c r="J31" s="12">
        <f t="shared" si="28"/>
        <v>2</v>
      </c>
      <c r="K31" s="1">
        <v>3</v>
      </c>
      <c r="L31" s="12">
        <f t="shared" si="29"/>
        <v>2</v>
      </c>
      <c r="M31" s="1">
        <v>3</v>
      </c>
      <c r="N31" s="12">
        <f t="shared" si="30"/>
        <v>2</v>
      </c>
      <c r="O31" s="1">
        <v>3</v>
      </c>
      <c r="P31" s="12">
        <f t="shared" si="31"/>
        <v>2</v>
      </c>
    </row>
    <row r="32" spans="1:20" x14ac:dyDescent="0.25">
      <c r="A32" s="1">
        <v>5</v>
      </c>
      <c r="B32" s="6" t="s">
        <v>47</v>
      </c>
      <c r="C32" s="1">
        <v>4</v>
      </c>
      <c r="D32" s="12">
        <f t="shared" si="25"/>
        <v>3</v>
      </c>
      <c r="E32" s="1">
        <v>4</v>
      </c>
      <c r="F32" s="12">
        <f t="shared" si="26"/>
        <v>3</v>
      </c>
      <c r="G32" s="1">
        <v>4</v>
      </c>
      <c r="H32" s="12">
        <f t="shared" si="27"/>
        <v>3</v>
      </c>
      <c r="I32" s="1">
        <v>4</v>
      </c>
      <c r="J32" s="12">
        <f t="shared" si="28"/>
        <v>3</v>
      </c>
      <c r="K32" s="1">
        <v>3</v>
      </c>
      <c r="L32" s="12">
        <f t="shared" si="29"/>
        <v>2</v>
      </c>
      <c r="M32" s="1">
        <v>3</v>
      </c>
      <c r="N32" s="12">
        <f t="shared" si="30"/>
        <v>2</v>
      </c>
      <c r="O32" s="1">
        <v>3</v>
      </c>
      <c r="P32" s="12">
        <f t="shared" si="31"/>
        <v>2</v>
      </c>
    </row>
    <row r="33" spans="1:16" x14ac:dyDescent="0.25">
      <c r="A33" s="1">
        <v>6</v>
      </c>
      <c r="B33" s="6" t="s">
        <v>55</v>
      </c>
      <c r="C33" s="1">
        <v>3</v>
      </c>
      <c r="D33" s="12">
        <f t="shared" si="25"/>
        <v>2</v>
      </c>
      <c r="E33" s="1">
        <v>4</v>
      </c>
      <c r="F33" s="12">
        <f t="shared" si="26"/>
        <v>3</v>
      </c>
      <c r="G33" s="1">
        <v>4</v>
      </c>
      <c r="H33" s="12">
        <f t="shared" si="27"/>
        <v>3</v>
      </c>
      <c r="I33" s="1">
        <v>4</v>
      </c>
      <c r="J33" s="12">
        <f t="shared" si="28"/>
        <v>3</v>
      </c>
      <c r="K33" s="1">
        <v>4</v>
      </c>
      <c r="L33" s="12">
        <f t="shared" si="29"/>
        <v>3</v>
      </c>
      <c r="M33" s="1">
        <v>4</v>
      </c>
      <c r="N33" s="12">
        <f t="shared" si="30"/>
        <v>3</v>
      </c>
      <c r="O33" s="1">
        <v>3</v>
      </c>
      <c r="P33" s="12">
        <f t="shared" si="31"/>
        <v>2</v>
      </c>
    </row>
    <row r="34" spans="1:16" x14ac:dyDescent="0.25">
      <c r="A34" s="1">
        <v>7</v>
      </c>
      <c r="B34" s="6" t="s">
        <v>56</v>
      </c>
      <c r="C34" s="1">
        <v>3</v>
      </c>
      <c r="D34" s="12">
        <f t="shared" si="25"/>
        <v>2</v>
      </c>
      <c r="E34" s="1">
        <v>3</v>
      </c>
      <c r="F34" s="12">
        <f t="shared" si="26"/>
        <v>2</v>
      </c>
      <c r="G34" s="1">
        <v>4</v>
      </c>
      <c r="H34" s="12">
        <f t="shared" si="27"/>
        <v>3</v>
      </c>
      <c r="I34" s="1">
        <v>4</v>
      </c>
      <c r="J34" s="12">
        <f t="shared" si="28"/>
        <v>3</v>
      </c>
      <c r="K34" s="1">
        <v>3</v>
      </c>
      <c r="L34" s="12">
        <f t="shared" si="29"/>
        <v>2</v>
      </c>
      <c r="M34" s="1">
        <v>3</v>
      </c>
      <c r="N34" s="12">
        <f t="shared" si="30"/>
        <v>2</v>
      </c>
      <c r="O34" s="1">
        <v>3</v>
      </c>
      <c r="P34" s="12">
        <f t="shared" si="31"/>
        <v>2</v>
      </c>
    </row>
    <row r="35" spans="1:16" x14ac:dyDescent="0.25">
      <c r="A35" s="1">
        <v>8</v>
      </c>
      <c r="B35" s="6" t="s">
        <v>48</v>
      </c>
      <c r="C35" s="1">
        <v>4</v>
      </c>
      <c r="D35" s="12">
        <f t="shared" si="25"/>
        <v>3</v>
      </c>
      <c r="E35" s="1">
        <v>4</v>
      </c>
      <c r="F35" s="12">
        <f t="shared" si="26"/>
        <v>3</v>
      </c>
      <c r="G35" s="1">
        <v>4</v>
      </c>
      <c r="H35" s="12">
        <f t="shared" si="27"/>
        <v>3</v>
      </c>
      <c r="I35" s="1">
        <v>4</v>
      </c>
      <c r="J35" s="12">
        <f t="shared" si="28"/>
        <v>3</v>
      </c>
      <c r="K35" s="1">
        <v>4</v>
      </c>
      <c r="L35" s="12">
        <f t="shared" si="29"/>
        <v>3</v>
      </c>
      <c r="M35" s="1">
        <v>4</v>
      </c>
      <c r="N35" s="12">
        <f t="shared" si="30"/>
        <v>3</v>
      </c>
      <c r="O35" s="1">
        <v>4</v>
      </c>
      <c r="P35" s="12">
        <f t="shared" si="31"/>
        <v>3</v>
      </c>
    </row>
    <row r="36" spans="1:16" x14ac:dyDescent="0.25">
      <c r="A36" s="13">
        <v>9</v>
      </c>
      <c r="B36" s="6" t="s">
        <v>54</v>
      </c>
      <c r="C36" s="1">
        <v>3</v>
      </c>
      <c r="D36" s="12">
        <f t="shared" si="25"/>
        <v>2</v>
      </c>
      <c r="E36" s="1">
        <v>3</v>
      </c>
      <c r="F36" s="12">
        <f t="shared" si="26"/>
        <v>2</v>
      </c>
      <c r="G36" s="1">
        <v>3</v>
      </c>
      <c r="H36" s="12">
        <f t="shared" si="27"/>
        <v>2</v>
      </c>
      <c r="I36" s="1">
        <v>4</v>
      </c>
      <c r="J36" s="12">
        <f t="shared" si="28"/>
        <v>3</v>
      </c>
      <c r="K36" s="1">
        <v>4</v>
      </c>
      <c r="L36" s="12">
        <f t="shared" si="29"/>
        <v>3</v>
      </c>
      <c r="M36" s="1">
        <v>3</v>
      </c>
      <c r="N36" s="12">
        <f t="shared" si="30"/>
        <v>2</v>
      </c>
      <c r="O36" s="1">
        <v>3</v>
      </c>
      <c r="P36" s="12">
        <f t="shared" si="31"/>
        <v>2</v>
      </c>
    </row>
    <row r="37" spans="1:16" x14ac:dyDescent="0.25">
      <c r="A37" s="13">
        <v>10</v>
      </c>
      <c r="B37" s="6" t="s">
        <v>59</v>
      </c>
      <c r="C37" s="1">
        <v>3</v>
      </c>
      <c r="D37" s="12">
        <f t="shared" si="25"/>
        <v>2</v>
      </c>
      <c r="E37" s="1">
        <v>3</v>
      </c>
      <c r="F37" s="12">
        <f t="shared" si="26"/>
        <v>2</v>
      </c>
      <c r="G37" s="1">
        <v>3</v>
      </c>
      <c r="H37" s="12">
        <f t="shared" si="27"/>
        <v>2</v>
      </c>
      <c r="I37" s="1">
        <v>3</v>
      </c>
      <c r="J37" s="12">
        <f t="shared" si="28"/>
        <v>2</v>
      </c>
      <c r="K37" s="1">
        <v>3</v>
      </c>
      <c r="L37" s="12">
        <f t="shared" si="29"/>
        <v>2</v>
      </c>
      <c r="M37" s="1">
        <v>3</v>
      </c>
      <c r="N37" s="12">
        <f t="shared" si="30"/>
        <v>2</v>
      </c>
      <c r="O37" s="1">
        <v>3</v>
      </c>
      <c r="P37" s="12">
        <f t="shared" si="31"/>
        <v>2</v>
      </c>
    </row>
    <row r="38" spans="1:16" s="21" customFormat="1" x14ac:dyDescent="0.2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5">
      <c r="A39" s="6"/>
      <c r="B39" s="5" t="s">
        <v>18</v>
      </c>
      <c r="C39" s="76">
        <f>SUM(D28:D37)</f>
        <v>23</v>
      </c>
      <c r="D39" s="77"/>
      <c r="E39" s="76">
        <f t="shared" ref="E39" si="32">SUM(F28:F37)</f>
        <v>27</v>
      </c>
      <c r="F39" s="77"/>
      <c r="G39" s="76">
        <f t="shared" ref="G39" si="33">SUM(H28:H37)</f>
        <v>25</v>
      </c>
      <c r="H39" s="77"/>
      <c r="I39" s="76">
        <f t="shared" ref="I39" si="34">SUM(J28:J37)</f>
        <v>26</v>
      </c>
      <c r="J39" s="77"/>
      <c r="K39" s="76">
        <f t="shared" ref="K39" si="35">SUM(L28:L37)</f>
        <v>25</v>
      </c>
      <c r="L39" s="77"/>
      <c r="M39" s="76">
        <f t="shared" ref="M39" si="36">SUM(N28:N37)</f>
        <v>23</v>
      </c>
      <c r="N39" s="77"/>
      <c r="O39" s="76">
        <f t="shared" ref="O39" si="37">SUM(P28:P37)</f>
        <v>23</v>
      </c>
      <c r="P39" s="77"/>
    </row>
    <row r="40" spans="1:16" x14ac:dyDescent="0.25">
      <c r="A40" s="6"/>
      <c r="B40" s="3" t="s">
        <v>20</v>
      </c>
      <c r="C40" s="76">
        <f>C39/(10*(4-1))</f>
        <v>0.76666666666666672</v>
      </c>
      <c r="D40" s="77"/>
      <c r="E40" s="76">
        <f t="shared" ref="E40" si="38">E39/(10*(4-1))</f>
        <v>0.9</v>
      </c>
      <c r="F40" s="77"/>
      <c r="G40" s="76">
        <f t="shared" ref="G40" si="39">G39/(10*(4-1))</f>
        <v>0.83333333333333337</v>
      </c>
      <c r="H40" s="77"/>
      <c r="I40" s="76">
        <f t="shared" ref="I40" si="40">I39/(10*(4-1))</f>
        <v>0.8666666666666667</v>
      </c>
      <c r="J40" s="77"/>
      <c r="K40" s="76">
        <f t="shared" ref="K40" si="41">K39/(10*(4-1))</f>
        <v>0.83333333333333337</v>
      </c>
      <c r="L40" s="77"/>
      <c r="M40" s="76">
        <f t="shared" ref="M40" si="42">M39/(10*(4-1))</f>
        <v>0.76666666666666672</v>
      </c>
      <c r="N40" s="77"/>
      <c r="O40" s="76">
        <f t="shared" ref="O40" si="43">O39/(10*(4-1))</f>
        <v>0.76666666666666672</v>
      </c>
      <c r="P40" s="77"/>
    </row>
    <row r="41" spans="1:16" x14ac:dyDescent="0.25">
      <c r="A41" s="6"/>
      <c r="B41" s="3" t="s">
        <v>61</v>
      </c>
      <c r="C41" s="78">
        <f>SUM(C40:P40)/7</f>
        <v>0.81904761904761902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x14ac:dyDescent="0.25">
      <c r="A42" s="6"/>
      <c r="B42" s="22" t="s">
        <v>19</v>
      </c>
      <c r="C42" s="89" t="s">
        <v>23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1"/>
    </row>
    <row r="45" spans="1:16" x14ac:dyDescent="0.25">
      <c r="A45" s="86" t="s">
        <v>37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7" spans="1:16" ht="15.75" x14ac:dyDescent="0.25">
      <c r="A47" s="87" t="s">
        <v>25</v>
      </c>
      <c r="B47" s="87" t="s">
        <v>26</v>
      </c>
      <c r="C47" s="87">
        <v>17</v>
      </c>
      <c r="D47" s="87"/>
      <c r="E47" s="87">
        <v>18</v>
      </c>
      <c r="F47" s="87"/>
      <c r="G47" s="87">
        <v>19</v>
      </c>
      <c r="H47" s="87"/>
      <c r="I47" s="87">
        <v>20</v>
      </c>
      <c r="J47" s="87"/>
      <c r="K47" s="87">
        <v>21</v>
      </c>
      <c r="L47" s="87"/>
      <c r="M47" s="87">
        <v>22</v>
      </c>
      <c r="N47" s="87"/>
    </row>
    <row r="48" spans="1:16" ht="15.75" x14ac:dyDescent="0.25">
      <c r="A48" s="87"/>
      <c r="B48" s="87"/>
      <c r="C48" s="7" t="s">
        <v>3</v>
      </c>
      <c r="D48" s="7" t="s">
        <v>4</v>
      </c>
      <c r="E48" s="7" t="s">
        <v>3</v>
      </c>
      <c r="F48" s="7" t="s">
        <v>4</v>
      </c>
      <c r="G48" s="7" t="s">
        <v>3</v>
      </c>
      <c r="H48" s="7" t="s">
        <v>4</v>
      </c>
      <c r="I48" s="7" t="s">
        <v>3</v>
      </c>
      <c r="J48" s="7" t="s">
        <v>4</v>
      </c>
      <c r="K48" s="7" t="s">
        <v>3</v>
      </c>
      <c r="L48" s="7" t="s">
        <v>4</v>
      </c>
      <c r="M48" s="8" t="s">
        <v>3</v>
      </c>
      <c r="N48" s="8" t="s">
        <v>4</v>
      </c>
    </row>
    <row r="49" spans="1:14" x14ac:dyDescent="0.25">
      <c r="A49" s="1">
        <v>1</v>
      </c>
      <c r="B49" s="6" t="s">
        <v>33</v>
      </c>
      <c r="C49" s="1">
        <v>3</v>
      </c>
      <c r="D49" s="12">
        <f>C49-1</f>
        <v>2</v>
      </c>
      <c r="E49" s="1">
        <v>3</v>
      </c>
      <c r="F49" s="12">
        <f>E49-1</f>
        <v>2</v>
      </c>
      <c r="G49" s="1">
        <v>3</v>
      </c>
      <c r="H49" s="12">
        <f>G49-1</f>
        <v>2</v>
      </c>
      <c r="I49" s="1">
        <v>3</v>
      </c>
      <c r="J49" s="12">
        <f>I49-1</f>
        <v>2</v>
      </c>
      <c r="K49" s="1">
        <v>3</v>
      </c>
      <c r="L49" s="12">
        <f>K49-1</f>
        <v>2</v>
      </c>
      <c r="M49" s="1">
        <v>4</v>
      </c>
      <c r="N49" s="12">
        <f>M49-1</f>
        <v>3</v>
      </c>
    </row>
    <row r="50" spans="1:14" x14ac:dyDescent="0.25">
      <c r="A50" s="1">
        <v>2</v>
      </c>
      <c r="B50" s="6" t="s">
        <v>41</v>
      </c>
      <c r="C50" s="1">
        <v>3</v>
      </c>
      <c r="D50" s="12">
        <f t="shared" ref="D50:D58" si="44">C50-1</f>
        <v>2</v>
      </c>
      <c r="E50" s="1">
        <v>4</v>
      </c>
      <c r="F50" s="12">
        <f t="shared" ref="F50:F58" si="45">E50-1</f>
        <v>3</v>
      </c>
      <c r="G50" s="1">
        <v>4</v>
      </c>
      <c r="H50" s="12">
        <f t="shared" ref="H50:H58" si="46">G50-1</f>
        <v>3</v>
      </c>
      <c r="I50" s="1">
        <v>3</v>
      </c>
      <c r="J50" s="12">
        <f t="shared" ref="J50:J58" si="47">I50-1</f>
        <v>2</v>
      </c>
      <c r="K50" s="1">
        <v>4</v>
      </c>
      <c r="L50" s="12">
        <f t="shared" ref="L50:L58" si="48">K50-1</f>
        <v>3</v>
      </c>
      <c r="M50" s="1">
        <v>4</v>
      </c>
      <c r="N50" s="12">
        <f t="shared" ref="N50:N58" si="49">M50-1</f>
        <v>3</v>
      </c>
    </row>
    <row r="51" spans="1:14" x14ac:dyDescent="0.25">
      <c r="A51" s="1">
        <v>3</v>
      </c>
      <c r="B51" s="6" t="s">
        <v>44</v>
      </c>
      <c r="C51" s="1">
        <v>4</v>
      </c>
      <c r="D51" s="12">
        <f t="shared" si="44"/>
        <v>3</v>
      </c>
      <c r="E51" s="1">
        <v>4</v>
      </c>
      <c r="F51" s="12">
        <f t="shared" si="45"/>
        <v>3</v>
      </c>
      <c r="G51" s="1">
        <v>3</v>
      </c>
      <c r="H51" s="12">
        <f t="shared" si="46"/>
        <v>2</v>
      </c>
      <c r="I51" s="1">
        <v>4</v>
      </c>
      <c r="J51" s="12">
        <f t="shared" si="47"/>
        <v>3</v>
      </c>
      <c r="K51" s="1">
        <v>4</v>
      </c>
      <c r="L51" s="12">
        <f t="shared" si="48"/>
        <v>3</v>
      </c>
      <c r="M51" s="1">
        <v>4</v>
      </c>
      <c r="N51" s="12">
        <f t="shared" si="49"/>
        <v>3</v>
      </c>
    </row>
    <row r="52" spans="1:14" x14ac:dyDescent="0.25">
      <c r="A52" s="1">
        <v>4</v>
      </c>
      <c r="B52" s="6" t="s">
        <v>45</v>
      </c>
      <c r="C52" s="1">
        <v>3</v>
      </c>
      <c r="D52" s="12">
        <f t="shared" si="44"/>
        <v>2</v>
      </c>
      <c r="E52" s="1">
        <v>4</v>
      </c>
      <c r="F52" s="12">
        <f t="shared" si="45"/>
        <v>3</v>
      </c>
      <c r="G52" s="1">
        <v>3</v>
      </c>
      <c r="H52" s="12">
        <f t="shared" si="46"/>
        <v>2</v>
      </c>
      <c r="I52" s="1">
        <v>4</v>
      </c>
      <c r="J52" s="12">
        <f t="shared" si="47"/>
        <v>3</v>
      </c>
      <c r="K52" s="1">
        <v>4</v>
      </c>
      <c r="L52" s="12">
        <f t="shared" si="48"/>
        <v>3</v>
      </c>
      <c r="M52" s="1">
        <v>4</v>
      </c>
      <c r="N52" s="12">
        <f t="shared" si="49"/>
        <v>3</v>
      </c>
    </row>
    <row r="53" spans="1:14" x14ac:dyDescent="0.25">
      <c r="A53" s="1">
        <v>5</v>
      </c>
      <c r="B53" s="6" t="s">
        <v>47</v>
      </c>
      <c r="C53" s="1">
        <v>3</v>
      </c>
      <c r="D53" s="12">
        <f t="shared" si="44"/>
        <v>2</v>
      </c>
      <c r="E53" s="1">
        <v>3</v>
      </c>
      <c r="F53" s="12">
        <f t="shared" si="45"/>
        <v>2</v>
      </c>
      <c r="G53" s="1">
        <v>3</v>
      </c>
      <c r="H53" s="12">
        <f t="shared" si="46"/>
        <v>2</v>
      </c>
      <c r="I53" s="1">
        <v>3</v>
      </c>
      <c r="J53" s="12">
        <f t="shared" si="47"/>
        <v>2</v>
      </c>
      <c r="K53" s="1">
        <v>4</v>
      </c>
      <c r="L53" s="12">
        <f t="shared" si="48"/>
        <v>3</v>
      </c>
      <c r="M53" s="1">
        <v>4</v>
      </c>
      <c r="N53" s="12">
        <f t="shared" si="49"/>
        <v>3</v>
      </c>
    </row>
    <row r="54" spans="1:14" x14ac:dyDescent="0.25">
      <c r="A54" s="1">
        <v>6</v>
      </c>
      <c r="B54" s="6" t="s">
        <v>55</v>
      </c>
      <c r="C54" s="1">
        <v>3</v>
      </c>
      <c r="D54" s="12">
        <f t="shared" si="44"/>
        <v>2</v>
      </c>
      <c r="E54" s="1">
        <v>4</v>
      </c>
      <c r="F54" s="12">
        <f t="shared" si="45"/>
        <v>3</v>
      </c>
      <c r="G54" s="1">
        <v>3</v>
      </c>
      <c r="H54" s="12">
        <f t="shared" si="46"/>
        <v>2</v>
      </c>
      <c r="I54" s="1">
        <v>4</v>
      </c>
      <c r="J54" s="12">
        <f t="shared" si="47"/>
        <v>3</v>
      </c>
      <c r="K54" s="1">
        <v>4</v>
      </c>
      <c r="L54" s="12">
        <f t="shared" si="48"/>
        <v>3</v>
      </c>
      <c r="M54" s="1">
        <v>3</v>
      </c>
      <c r="N54" s="12">
        <f t="shared" si="49"/>
        <v>2</v>
      </c>
    </row>
    <row r="55" spans="1:14" x14ac:dyDescent="0.25">
      <c r="A55" s="1">
        <v>7</v>
      </c>
      <c r="B55" s="6" t="s">
        <v>56</v>
      </c>
      <c r="C55" s="1">
        <v>3</v>
      </c>
      <c r="D55" s="12">
        <f t="shared" si="44"/>
        <v>2</v>
      </c>
      <c r="E55" s="1">
        <v>3</v>
      </c>
      <c r="F55" s="12">
        <f t="shared" si="45"/>
        <v>2</v>
      </c>
      <c r="G55" s="1">
        <v>3</v>
      </c>
      <c r="H55" s="12">
        <f t="shared" si="46"/>
        <v>2</v>
      </c>
      <c r="I55" s="1">
        <v>3</v>
      </c>
      <c r="J55" s="12">
        <f t="shared" si="47"/>
        <v>2</v>
      </c>
      <c r="K55" s="1">
        <v>3</v>
      </c>
      <c r="L55" s="12">
        <f t="shared" si="48"/>
        <v>2</v>
      </c>
      <c r="M55" s="1">
        <v>3</v>
      </c>
      <c r="N55" s="12">
        <f t="shared" si="49"/>
        <v>2</v>
      </c>
    </row>
    <row r="56" spans="1:14" x14ac:dyDescent="0.25">
      <c r="A56" s="1">
        <v>8</v>
      </c>
      <c r="B56" s="6" t="s">
        <v>48</v>
      </c>
      <c r="C56" s="1">
        <v>3</v>
      </c>
      <c r="D56" s="12">
        <f t="shared" si="44"/>
        <v>2</v>
      </c>
      <c r="E56" s="1">
        <v>4</v>
      </c>
      <c r="F56" s="12">
        <f t="shared" si="45"/>
        <v>3</v>
      </c>
      <c r="G56" s="1">
        <v>4</v>
      </c>
      <c r="H56" s="12">
        <f t="shared" si="46"/>
        <v>3</v>
      </c>
      <c r="I56" s="1">
        <v>4</v>
      </c>
      <c r="J56" s="12">
        <f t="shared" si="47"/>
        <v>3</v>
      </c>
      <c r="K56" s="1">
        <v>4</v>
      </c>
      <c r="L56" s="12">
        <f t="shared" si="48"/>
        <v>3</v>
      </c>
      <c r="M56" s="1">
        <v>4</v>
      </c>
      <c r="N56" s="12">
        <f t="shared" si="49"/>
        <v>3</v>
      </c>
    </row>
    <row r="57" spans="1:14" x14ac:dyDescent="0.25">
      <c r="A57" s="13">
        <v>9</v>
      </c>
      <c r="B57" s="6" t="s">
        <v>54</v>
      </c>
      <c r="C57" s="13">
        <v>3</v>
      </c>
      <c r="D57" s="12">
        <f t="shared" si="44"/>
        <v>2</v>
      </c>
      <c r="E57" s="13">
        <v>3</v>
      </c>
      <c r="F57" s="12">
        <f t="shared" si="45"/>
        <v>2</v>
      </c>
      <c r="G57" s="13">
        <v>3</v>
      </c>
      <c r="H57" s="12">
        <f t="shared" si="46"/>
        <v>2</v>
      </c>
      <c r="I57" s="13">
        <v>3</v>
      </c>
      <c r="J57" s="12">
        <f t="shared" si="47"/>
        <v>2</v>
      </c>
      <c r="K57" s="13">
        <v>3</v>
      </c>
      <c r="L57" s="12">
        <f t="shared" si="48"/>
        <v>2</v>
      </c>
      <c r="M57" s="13">
        <v>4</v>
      </c>
      <c r="N57" s="12">
        <f t="shared" si="49"/>
        <v>3</v>
      </c>
    </row>
    <row r="58" spans="1:14" x14ac:dyDescent="0.25">
      <c r="A58" s="13">
        <v>10</v>
      </c>
      <c r="B58" s="6" t="s">
        <v>59</v>
      </c>
      <c r="C58" s="13">
        <v>3</v>
      </c>
      <c r="D58" s="12">
        <f t="shared" si="44"/>
        <v>2</v>
      </c>
      <c r="E58" s="13">
        <v>3</v>
      </c>
      <c r="F58" s="12">
        <f t="shared" si="45"/>
        <v>2</v>
      </c>
      <c r="G58" s="13">
        <v>2</v>
      </c>
      <c r="H58" s="12">
        <f t="shared" si="46"/>
        <v>1</v>
      </c>
      <c r="I58" s="13">
        <v>3</v>
      </c>
      <c r="J58" s="12">
        <f t="shared" si="47"/>
        <v>2</v>
      </c>
      <c r="K58" s="13">
        <v>4</v>
      </c>
      <c r="L58" s="12">
        <f t="shared" si="48"/>
        <v>3</v>
      </c>
      <c r="M58" s="13">
        <v>4</v>
      </c>
      <c r="N58" s="12">
        <f t="shared" si="49"/>
        <v>3</v>
      </c>
    </row>
    <row r="59" spans="1:14" s="21" customFormat="1" x14ac:dyDescent="0.25">
      <c r="A59" s="18"/>
      <c r="B59" s="19"/>
      <c r="C59" s="19"/>
      <c r="D59" s="20"/>
      <c r="E59" s="19"/>
      <c r="F59" s="20"/>
      <c r="G59" s="19"/>
      <c r="H59" s="20"/>
      <c r="I59" s="19"/>
      <c r="J59" s="20"/>
      <c r="K59" s="19"/>
      <c r="L59" s="20"/>
      <c r="M59" s="19"/>
      <c r="N59" s="20"/>
    </row>
    <row r="60" spans="1:14" x14ac:dyDescent="0.25">
      <c r="A60" s="6"/>
      <c r="B60" s="5" t="s">
        <v>18</v>
      </c>
      <c r="C60" s="92">
        <f>SUM(D49:D58)</f>
        <v>21</v>
      </c>
      <c r="D60" s="93"/>
      <c r="E60" s="92">
        <f t="shared" ref="E60" si="50">SUM(F49:F58)</f>
        <v>25</v>
      </c>
      <c r="F60" s="93"/>
      <c r="G60" s="92">
        <f t="shared" ref="G60" si="51">SUM(H49:H58)</f>
        <v>21</v>
      </c>
      <c r="H60" s="93"/>
      <c r="I60" s="92">
        <f t="shared" ref="I60" si="52">SUM(J49:J58)</f>
        <v>24</v>
      </c>
      <c r="J60" s="93"/>
      <c r="K60" s="92">
        <f t="shared" ref="K60" si="53">SUM(L49:L58)</f>
        <v>27</v>
      </c>
      <c r="L60" s="93"/>
      <c r="M60" s="92">
        <f t="shared" ref="M60" si="54">SUM(N49:N58)</f>
        <v>28</v>
      </c>
      <c r="N60" s="93"/>
    </row>
    <row r="61" spans="1:14" x14ac:dyDescent="0.25">
      <c r="A61" s="6"/>
      <c r="B61" s="3" t="s">
        <v>20</v>
      </c>
      <c r="C61" s="92">
        <f>C60/(10*(4-1))</f>
        <v>0.7</v>
      </c>
      <c r="D61" s="93"/>
      <c r="E61" s="92">
        <f t="shared" ref="E61" si="55">E60/(10*(4-1))</f>
        <v>0.83333333333333337</v>
      </c>
      <c r="F61" s="93"/>
      <c r="G61" s="92">
        <f t="shared" ref="G61" si="56">G60/(10*(4-1))</f>
        <v>0.7</v>
      </c>
      <c r="H61" s="93"/>
      <c r="I61" s="92">
        <f t="shared" ref="I61" si="57">I60/(10*(4-1))</f>
        <v>0.8</v>
      </c>
      <c r="J61" s="93"/>
      <c r="K61" s="92">
        <f t="shared" ref="K61" si="58">K60/(10*(4-1))</f>
        <v>0.9</v>
      </c>
      <c r="L61" s="93"/>
      <c r="M61" s="92">
        <f t="shared" ref="M61" si="59">M60/(10*(4-1))</f>
        <v>0.93333333333333335</v>
      </c>
      <c r="N61" s="93"/>
    </row>
    <row r="62" spans="1:14" x14ac:dyDescent="0.25">
      <c r="A62" s="6"/>
      <c r="B62" s="3" t="s">
        <v>61</v>
      </c>
      <c r="C62" s="89">
        <f>SUM(C61:N61)/6</f>
        <v>0.81111111111111101</v>
      </c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1"/>
    </row>
    <row r="63" spans="1:14" x14ac:dyDescent="0.25">
      <c r="A63" s="6"/>
      <c r="B63" s="22" t="s">
        <v>19</v>
      </c>
      <c r="C63" s="89" t="s">
        <v>23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1"/>
    </row>
    <row r="67" spans="1:8" x14ac:dyDescent="0.25">
      <c r="A67" s="86" t="s">
        <v>38</v>
      </c>
      <c r="B67" s="86"/>
      <c r="C67" s="86"/>
      <c r="D67" s="86"/>
      <c r="E67" s="86"/>
      <c r="F67" s="86"/>
      <c r="G67" s="86"/>
      <c r="H67" s="86"/>
    </row>
    <row r="69" spans="1:8" ht="15.75" x14ac:dyDescent="0.25">
      <c r="A69" s="87" t="s">
        <v>25</v>
      </c>
      <c r="B69" s="87" t="s">
        <v>26</v>
      </c>
      <c r="C69" s="87">
        <v>23</v>
      </c>
      <c r="D69" s="87"/>
      <c r="E69" s="87">
        <v>24</v>
      </c>
      <c r="F69" s="87"/>
      <c r="G69" s="87">
        <v>25</v>
      </c>
      <c r="H69" s="87"/>
    </row>
    <row r="70" spans="1:8" ht="15.75" x14ac:dyDescent="0.25">
      <c r="A70" s="87"/>
      <c r="B70" s="87"/>
      <c r="C70" s="7" t="s">
        <v>3</v>
      </c>
      <c r="D70" s="7" t="s">
        <v>4</v>
      </c>
      <c r="E70" s="7" t="s">
        <v>3</v>
      </c>
      <c r="F70" s="7" t="s">
        <v>4</v>
      </c>
      <c r="G70" s="7" t="s">
        <v>3</v>
      </c>
      <c r="H70" s="7" t="s">
        <v>4</v>
      </c>
    </row>
    <row r="71" spans="1:8" x14ac:dyDescent="0.25">
      <c r="A71" s="1">
        <v>1</v>
      </c>
      <c r="B71" s="6" t="s">
        <v>33</v>
      </c>
      <c r="C71" s="1">
        <v>4</v>
      </c>
      <c r="D71" s="12">
        <f>C71-1</f>
        <v>3</v>
      </c>
      <c r="E71" s="1">
        <v>4</v>
      </c>
      <c r="F71" s="12">
        <f>E71-1</f>
        <v>3</v>
      </c>
      <c r="G71" s="1">
        <v>4</v>
      </c>
      <c r="H71" s="12">
        <f>G71-1</f>
        <v>3</v>
      </c>
    </row>
    <row r="72" spans="1:8" x14ac:dyDescent="0.25">
      <c r="A72" s="1">
        <v>2</v>
      </c>
      <c r="B72" s="6" t="s">
        <v>41</v>
      </c>
      <c r="C72" s="1">
        <v>4</v>
      </c>
      <c r="D72" s="12">
        <f t="shared" ref="D72:D80" si="60">C72-1</f>
        <v>3</v>
      </c>
      <c r="E72" s="1">
        <v>4</v>
      </c>
      <c r="F72" s="12">
        <f t="shared" ref="F72:F80" si="61">E72-1</f>
        <v>3</v>
      </c>
      <c r="G72" s="1">
        <v>4</v>
      </c>
      <c r="H72" s="12">
        <f t="shared" ref="H72:H80" si="62">G72-1</f>
        <v>3</v>
      </c>
    </row>
    <row r="73" spans="1:8" x14ac:dyDescent="0.25">
      <c r="A73" s="1">
        <v>3</v>
      </c>
      <c r="B73" s="6" t="s">
        <v>44</v>
      </c>
      <c r="C73" s="1">
        <v>4</v>
      </c>
      <c r="D73" s="12">
        <f t="shared" si="60"/>
        <v>3</v>
      </c>
      <c r="E73" s="1">
        <v>4</v>
      </c>
      <c r="F73" s="12">
        <f t="shared" si="61"/>
        <v>3</v>
      </c>
      <c r="G73" s="1">
        <v>4</v>
      </c>
      <c r="H73" s="12">
        <f t="shared" si="62"/>
        <v>3</v>
      </c>
    </row>
    <row r="74" spans="1:8" x14ac:dyDescent="0.25">
      <c r="A74" s="1">
        <v>4</v>
      </c>
      <c r="B74" s="6" t="s">
        <v>45</v>
      </c>
      <c r="C74" s="1">
        <v>4</v>
      </c>
      <c r="D74" s="12">
        <f t="shared" si="60"/>
        <v>3</v>
      </c>
      <c r="E74" s="1">
        <v>3</v>
      </c>
      <c r="F74" s="12">
        <f t="shared" si="61"/>
        <v>2</v>
      </c>
      <c r="G74" s="1">
        <v>4</v>
      </c>
      <c r="H74" s="12">
        <f t="shared" si="62"/>
        <v>3</v>
      </c>
    </row>
    <row r="75" spans="1:8" x14ac:dyDescent="0.25">
      <c r="A75" s="1">
        <v>5</v>
      </c>
      <c r="B75" s="6" t="s">
        <v>47</v>
      </c>
      <c r="C75" s="1">
        <v>4</v>
      </c>
      <c r="D75" s="12">
        <f t="shared" si="60"/>
        <v>3</v>
      </c>
      <c r="E75" s="1">
        <v>4</v>
      </c>
      <c r="F75" s="12">
        <f t="shared" si="61"/>
        <v>3</v>
      </c>
      <c r="G75" s="1">
        <v>4</v>
      </c>
      <c r="H75" s="12">
        <f t="shared" si="62"/>
        <v>3</v>
      </c>
    </row>
    <row r="76" spans="1:8" x14ac:dyDescent="0.25">
      <c r="A76" s="1">
        <v>6</v>
      </c>
      <c r="B76" s="6" t="s">
        <v>55</v>
      </c>
      <c r="C76" s="1">
        <v>4</v>
      </c>
      <c r="D76" s="12">
        <f t="shared" si="60"/>
        <v>3</v>
      </c>
      <c r="E76" s="1">
        <v>3</v>
      </c>
      <c r="F76" s="12">
        <f t="shared" si="61"/>
        <v>2</v>
      </c>
      <c r="G76" s="1">
        <v>4</v>
      </c>
      <c r="H76" s="12">
        <f t="shared" si="62"/>
        <v>3</v>
      </c>
    </row>
    <row r="77" spans="1:8" x14ac:dyDescent="0.25">
      <c r="A77" s="1">
        <v>7</v>
      </c>
      <c r="B77" s="6" t="s">
        <v>56</v>
      </c>
      <c r="C77" s="1">
        <v>4</v>
      </c>
      <c r="D77" s="12">
        <f t="shared" si="60"/>
        <v>3</v>
      </c>
      <c r="E77" s="1">
        <v>3</v>
      </c>
      <c r="F77" s="12">
        <f t="shared" si="61"/>
        <v>2</v>
      </c>
      <c r="G77" s="1">
        <v>3</v>
      </c>
      <c r="H77" s="12">
        <f t="shared" si="62"/>
        <v>2</v>
      </c>
    </row>
    <row r="78" spans="1:8" x14ac:dyDescent="0.25">
      <c r="A78" s="1">
        <v>8</v>
      </c>
      <c r="B78" s="6" t="s">
        <v>48</v>
      </c>
      <c r="C78" s="1">
        <v>4</v>
      </c>
      <c r="D78" s="12">
        <f t="shared" si="60"/>
        <v>3</v>
      </c>
      <c r="E78" s="1">
        <v>4</v>
      </c>
      <c r="F78" s="12">
        <f t="shared" si="61"/>
        <v>3</v>
      </c>
      <c r="G78" s="1">
        <v>4</v>
      </c>
      <c r="H78" s="12">
        <f t="shared" si="62"/>
        <v>3</v>
      </c>
    </row>
    <row r="79" spans="1:8" x14ac:dyDescent="0.25">
      <c r="A79" s="13">
        <v>9</v>
      </c>
      <c r="B79" s="6" t="s">
        <v>54</v>
      </c>
      <c r="C79" s="1">
        <v>4</v>
      </c>
      <c r="D79" s="12">
        <f t="shared" si="60"/>
        <v>3</v>
      </c>
      <c r="E79" s="1">
        <v>4</v>
      </c>
      <c r="F79" s="12">
        <f t="shared" si="61"/>
        <v>3</v>
      </c>
      <c r="G79" s="1">
        <v>4</v>
      </c>
      <c r="H79" s="12">
        <f t="shared" si="62"/>
        <v>3</v>
      </c>
    </row>
    <row r="80" spans="1:8" x14ac:dyDescent="0.25">
      <c r="A80" s="13">
        <v>10</v>
      </c>
      <c r="B80" s="6" t="s">
        <v>59</v>
      </c>
      <c r="C80" s="1">
        <v>4</v>
      </c>
      <c r="D80" s="12">
        <f t="shared" si="60"/>
        <v>3</v>
      </c>
      <c r="E80" s="1">
        <v>3</v>
      </c>
      <c r="F80" s="12">
        <f t="shared" si="61"/>
        <v>2</v>
      </c>
      <c r="G80" s="1">
        <v>3</v>
      </c>
      <c r="H80" s="12">
        <f t="shared" si="62"/>
        <v>2</v>
      </c>
    </row>
    <row r="81" spans="1:8" x14ac:dyDescent="0.25">
      <c r="A81" s="13"/>
      <c r="B81" s="6"/>
      <c r="C81" s="20"/>
      <c r="D81" s="20"/>
      <c r="E81" s="20"/>
      <c r="F81" s="20"/>
      <c r="G81" s="20"/>
      <c r="H81" s="20"/>
    </row>
    <row r="82" spans="1:8" x14ac:dyDescent="0.25">
      <c r="A82" s="6"/>
      <c r="B82" s="5" t="s">
        <v>18</v>
      </c>
      <c r="C82" s="76">
        <f>SUM(D71:D80)</f>
        <v>30</v>
      </c>
      <c r="D82" s="77"/>
      <c r="E82" s="76">
        <f t="shared" ref="E82" si="63">SUM(F71:F80)</f>
        <v>26</v>
      </c>
      <c r="F82" s="77"/>
      <c r="G82" s="76">
        <f t="shared" ref="G82" si="64">SUM(H71:H80)</f>
        <v>28</v>
      </c>
      <c r="H82" s="77"/>
    </row>
    <row r="83" spans="1:8" x14ac:dyDescent="0.25">
      <c r="A83" s="6"/>
      <c r="B83" s="3" t="s">
        <v>20</v>
      </c>
      <c r="C83" s="76">
        <f>C82/(10*(4-1))</f>
        <v>1</v>
      </c>
      <c r="D83" s="77"/>
      <c r="E83" s="76">
        <f t="shared" ref="E83" si="65">E82/(10*(4-1))</f>
        <v>0.8666666666666667</v>
      </c>
      <c r="F83" s="77"/>
      <c r="G83" s="76">
        <f t="shared" ref="G83" si="66">G82/(10*(4-1))</f>
        <v>0.93333333333333335</v>
      </c>
      <c r="H83" s="77"/>
    </row>
    <row r="84" spans="1:8" x14ac:dyDescent="0.25">
      <c r="B84" s="14" t="s">
        <v>61</v>
      </c>
      <c r="C84" s="89">
        <f>SUM(C83:H83)/3</f>
        <v>0.93333333333333324</v>
      </c>
      <c r="D84" s="90"/>
      <c r="E84" s="90"/>
      <c r="F84" s="90"/>
      <c r="G84" s="90"/>
      <c r="H84" s="91"/>
    </row>
    <row r="85" spans="1:8" x14ac:dyDescent="0.25">
      <c r="B85" s="24" t="s">
        <v>19</v>
      </c>
      <c r="C85" s="89" t="s">
        <v>23</v>
      </c>
      <c r="D85" s="90"/>
      <c r="E85" s="90"/>
      <c r="F85" s="90"/>
      <c r="G85" s="90"/>
      <c r="H85" s="91"/>
    </row>
    <row r="86" spans="1:8" x14ac:dyDescent="0.25">
      <c r="B86" s="16"/>
      <c r="C86" s="6"/>
      <c r="D86" s="6"/>
      <c r="E86" s="6"/>
      <c r="F86" s="6"/>
      <c r="G86" s="6"/>
      <c r="H86" s="6"/>
    </row>
    <row r="87" spans="1:8" x14ac:dyDescent="0.25">
      <c r="B87" s="16"/>
    </row>
    <row r="89" spans="1:8" x14ac:dyDescent="0.25">
      <c r="A89" s="86" t="s">
        <v>39</v>
      </c>
      <c r="B89" s="86"/>
      <c r="C89" s="86"/>
      <c r="D89" s="86"/>
      <c r="E89" s="86"/>
      <c r="F89" s="86"/>
      <c r="G89" s="86"/>
      <c r="H89" s="86"/>
    </row>
    <row r="91" spans="1:8" ht="15.75" x14ac:dyDescent="0.25">
      <c r="A91" s="87" t="s">
        <v>25</v>
      </c>
      <c r="B91" s="87" t="s">
        <v>26</v>
      </c>
      <c r="C91" s="87">
        <v>26</v>
      </c>
      <c r="D91" s="87"/>
      <c r="E91" s="87">
        <v>27</v>
      </c>
      <c r="F91" s="87"/>
      <c r="G91" s="87">
        <v>28</v>
      </c>
      <c r="H91" s="87"/>
    </row>
    <row r="92" spans="1:8" ht="15.75" x14ac:dyDescent="0.25">
      <c r="A92" s="87"/>
      <c r="B92" s="87"/>
      <c r="C92" s="7" t="s">
        <v>3</v>
      </c>
      <c r="D92" s="7" t="s">
        <v>4</v>
      </c>
      <c r="E92" s="7" t="s">
        <v>3</v>
      </c>
      <c r="F92" s="7" t="s">
        <v>4</v>
      </c>
      <c r="G92" s="7" t="s">
        <v>3</v>
      </c>
      <c r="H92" s="7" t="s">
        <v>4</v>
      </c>
    </row>
    <row r="93" spans="1:8" x14ac:dyDescent="0.25">
      <c r="A93" s="1">
        <v>1</v>
      </c>
      <c r="B93" s="6" t="s">
        <v>33</v>
      </c>
      <c r="C93" s="1">
        <v>4</v>
      </c>
      <c r="D93" s="12">
        <f>C93-1</f>
        <v>3</v>
      </c>
      <c r="E93" s="1">
        <v>3</v>
      </c>
      <c r="F93" s="12">
        <f>E93-1</f>
        <v>2</v>
      </c>
      <c r="G93" s="1">
        <v>4</v>
      </c>
      <c r="H93" s="12">
        <f>G93-1</f>
        <v>3</v>
      </c>
    </row>
    <row r="94" spans="1:8" x14ac:dyDescent="0.25">
      <c r="A94" s="1">
        <v>2</v>
      </c>
      <c r="B94" s="6" t="s">
        <v>41</v>
      </c>
      <c r="C94" s="1">
        <v>4</v>
      </c>
      <c r="D94" s="12">
        <f t="shared" ref="D94:D102" si="67">C94-1</f>
        <v>3</v>
      </c>
      <c r="E94" s="1">
        <v>3</v>
      </c>
      <c r="F94" s="12">
        <f t="shared" ref="F94:F102" si="68">E94-1</f>
        <v>2</v>
      </c>
      <c r="G94" s="1">
        <v>4</v>
      </c>
      <c r="H94" s="12">
        <f t="shared" ref="H94:H102" si="69">G94-1</f>
        <v>3</v>
      </c>
    </row>
    <row r="95" spans="1:8" x14ac:dyDescent="0.25">
      <c r="A95" s="1">
        <v>3</v>
      </c>
      <c r="B95" s="6" t="s">
        <v>44</v>
      </c>
      <c r="C95" s="1">
        <v>4</v>
      </c>
      <c r="D95" s="12">
        <f t="shared" si="67"/>
        <v>3</v>
      </c>
      <c r="E95" s="1">
        <v>4</v>
      </c>
      <c r="F95" s="12">
        <f t="shared" si="68"/>
        <v>3</v>
      </c>
      <c r="G95" s="1">
        <v>4</v>
      </c>
      <c r="H95" s="12">
        <f t="shared" si="69"/>
        <v>3</v>
      </c>
    </row>
    <row r="96" spans="1:8" x14ac:dyDescent="0.25">
      <c r="A96" s="1">
        <v>4</v>
      </c>
      <c r="B96" s="6" t="s">
        <v>45</v>
      </c>
      <c r="C96" s="1">
        <v>4</v>
      </c>
      <c r="D96" s="12">
        <f t="shared" si="67"/>
        <v>3</v>
      </c>
      <c r="E96" s="1">
        <v>4</v>
      </c>
      <c r="F96" s="12">
        <f t="shared" si="68"/>
        <v>3</v>
      </c>
      <c r="G96" s="1">
        <v>4</v>
      </c>
      <c r="H96" s="12">
        <f t="shared" si="69"/>
        <v>3</v>
      </c>
    </row>
    <row r="97" spans="1:8" x14ac:dyDescent="0.25">
      <c r="A97" s="1">
        <v>5</v>
      </c>
      <c r="B97" s="6" t="s">
        <v>47</v>
      </c>
      <c r="C97" s="1">
        <v>3</v>
      </c>
      <c r="D97" s="12">
        <f t="shared" si="67"/>
        <v>2</v>
      </c>
      <c r="E97" s="1">
        <v>4</v>
      </c>
      <c r="F97" s="12">
        <f t="shared" si="68"/>
        <v>3</v>
      </c>
      <c r="G97" s="1">
        <v>4</v>
      </c>
      <c r="H97" s="12">
        <f t="shared" si="69"/>
        <v>3</v>
      </c>
    </row>
    <row r="98" spans="1:8" x14ac:dyDescent="0.25">
      <c r="A98" s="1">
        <v>6</v>
      </c>
      <c r="B98" s="6" t="s">
        <v>55</v>
      </c>
      <c r="C98" s="1">
        <v>4</v>
      </c>
      <c r="D98" s="12">
        <f t="shared" si="67"/>
        <v>3</v>
      </c>
      <c r="E98" s="1">
        <v>3</v>
      </c>
      <c r="F98" s="12">
        <f t="shared" si="68"/>
        <v>2</v>
      </c>
      <c r="G98" s="1">
        <v>4</v>
      </c>
      <c r="H98" s="12">
        <f t="shared" si="69"/>
        <v>3</v>
      </c>
    </row>
    <row r="99" spans="1:8" x14ac:dyDescent="0.25">
      <c r="A99" s="1">
        <v>7</v>
      </c>
      <c r="B99" s="6" t="s">
        <v>56</v>
      </c>
      <c r="C99" s="1">
        <v>3</v>
      </c>
      <c r="D99" s="12">
        <f t="shared" si="67"/>
        <v>2</v>
      </c>
      <c r="E99" s="1">
        <v>3</v>
      </c>
      <c r="F99" s="12">
        <f t="shared" si="68"/>
        <v>2</v>
      </c>
      <c r="G99" s="1">
        <v>3</v>
      </c>
      <c r="H99" s="12">
        <f t="shared" si="69"/>
        <v>2</v>
      </c>
    </row>
    <row r="100" spans="1:8" x14ac:dyDescent="0.25">
      <c r="A100" s="1">
        <v>8</v>
      </c>
      <c r="B100" s="6" t="s">
        <v>48</v>
      </c>
      <c r="C100" s="1">
        <v>4</v>
      </c>
      <c r="D100" s="12">
        <f t="shared" si="67"/>
        <v>3</v>
      </c>
      <c r="E100" s="1">
        <v>4</v>
      </c>
      <c r="F100" s="12">
        <f t="shared" si="68"/>
        <v>3</v>
      </c>
      <c r="G100" s="1">
        <v>4</v>
      </c>
      <c r="H100" s="12">
        <f t="shared" si="69"/>
        <v>3</v>
      </c>
    </row>
    <row r="101" spans="1:8" x14ac:dyDescent="0.25">
      <c r="A101" s="13">
        <v>9</v>
      </c>
      <c r="B101" s="6" t="s">
        <v>54</v>
      </c>
      <c r="C101" s="1">
        <v>4</v>
      </c>
      <c r="D101" s="12">
        <f t="shared" si="67"/>
        <v>3</v>
      </c>
      <c r="E101" s="1">
        <v>4</v>
      </c>
      <c r="F101" s="12">
        <f t="shared" si="68"/>
        <v>3</v>
      </c>
      <c r="G101" s="1">
        <v>4</v>
      </c>
      <c r="H101" s="12">
        <f t="shared" si="69"/>
        <v>3</v>
      </c>
    </row>
    <row r="102" spans="1:8" x14ac:dyDescent="0.25">
      <c r="A102" s="13">
        <v>10</v>
      </c>
      <c r="B102" s="6" t="s">
        <v>59</v>
      </c>
      <c r="C102" s="1">
        <v>3</v>
      </c>
      <c r="D102" s="12">
        <f t="shared" si="67"/>
        <v>2</v>
      </c>
      <c r="E102" s="1">
        <v>3</v>
      </c>
      <c r="F102" s="12">
        <f t="shared" si="68"/>
        <v>2</v>
      </c>
      <c r="G102" s="1">
        <v>3</v>
      </c>
      <c r="H102" s="12">
        <f t="shared" si="69"/>
        <v>2</v>
      </c>
    </row>
    <row r="103" spans="1:8" x14ac:dyDescent="0.25">
      <c r="A103" s="13"/>
      <c r="B103" s="6"/>
      <c r="C103" s="20"/>
      <c r="D103" s="20"/>
      <c r="E103" s="20"/>
      <c r="F103" s="20"/>
      <c r="G103" s="20"/>
      <c r="H103" s="20"/>
    </row>
    <row r="104" spans="1:8" x14ac:dyDescent="0.25">
      <c r="A104" s="13"/>
      <c r="B104" s="5" t="s">
        <v>18</v>
      </c>
      <c r="C104" s="95">
        <f>SUM(D93:D102)</f>
        <v>27</v>
      </c>
      <c r="D104" s="96"/>
      <c r="E104" s="95">
        <f t="shared" ref="E104" si="70">SUM(F93:F102)</f>
        <v>25</v>
      </c>
      <c r="F104" s="96"/>
      <c r="G104" s="95">
        <f t="shared" ref="G104" si="71">SUM(H93:H102)</f>
        <v>28</v>
      </c>
      <c r="H104" s="96"/>
    </row>
    <row r="105" spans="1:8" x14ac:dyDescent="0.25">
      <c r="A105" s="13"/>
      <c r="B105" s="3" t="s">
        <v>20</v>
      </c>
      <c r="C105" s="95">
        <f>C104/(10*(4-1))</f>
        <v>0.9</v>
      </c>
      <c r="D105" s="96"/>
      <c r="E105" s="95">
        <f t="shared" ref="E105" si="72">E104/(10*(4-1))</f>
        <v>0.83333333333333337</v>
      </c>
      <c r="F105" s="96"/>
      <c r="G105" s="95">
        <f t="shared" ref="G105" si="73">G104/(10*(4-1))</f>
        <v>0.93333333333333335</v>
      </c>
      <c r="H105" s="96"/>
    </row>
    <row r="106" spans="1:8" x14ac:dyDescent="0.25">
      <c r="A106" s="13"/>
      <c r="B106" s="14" t="s">
        <v>61</v>
      </c>
      <c r="C106" s="112">
        <f>SUM(C105:H105)/3</f>
        <v>0.88888888888888895</v>
      </c>
      <c r="D106" s="113"/>
      <c r="E106" s="113"/>
      <c r="F106" s="113"/>
      <c r="G106" s="113"/>
      <c r="H106" s="114"/>
    </row>
    <row r="107" spans="1:8" x14ac:dyDescent="0.25">
      <c r="A107" s="6"/>
      <c r="B107" s="24" t="s">
        <v>19</v>
      </c>
      <c r="C107" s="78" t="s">
        <v>23</v>
      </c>
      <c r="D107" s="79"/>
      <c r="E107" s="79"/>
      <c r="F107" s="79"/>
      <c r="G107" s="79"/>
      <c r="H107" s="80"/>
    </row>
    <row r="108" spans="1:8" x14ac:dyDescent="0.25">
      <c r="A108" s="6"/>
      <c r="B108" s="6"/>
      <c r="C108" s="1"/>
      <c r="D108" s="1"/>
      <c r="E108" s="1"/>
      <c r="F108" s="1"/>
      <c r="G108" s="1"/>
      <c r="H108" s="1"/>
    </row>
    <row r="111" spans="1:8" x14ac:dyDescent="0.25">
      <c r="A111" s="86" t="s">
        <v>40</v>
      </c>
      <c r="B111" s="86"/>
      <c r="C111" s="86"/>
      <c r="D111" s="86"/>
      <c r="E111" s="86"/>
      <c r="F111" s="86"/>
      <c r="G111" s="86"/>
      <c r="H111" s="86"/>
    </row>
    <row r="113" spans="1:8" ht="15.75" x14ac:dyDescent="0.25">
      <c r="A113" s="87" t="s">
        <v>25</v>
      </c>
      <c r="B113" s="87" t="s">
        <v>26</v>
      </c>
      <c r="C113" s="87">
        <v>29</v>
      </c>
      <c r="D113" s="87"/>
      <c r="E113" s="87">
        <v>30</v>
      </c>
      <c r="F113" s="87"/>
      <c r="G113" s="87">
        <v>31</v>
      </c>
      <c r="H113" s="87"/>
    </row>
    <row r="114" spans="1:8" ht="15.75" x14ac:dyDescent="0.25">
      <c r="A114" s="87"/>
      <c r="B114" s="87"/>
      <c r="C114" s="7" t="s">
        <v>3</v>
      </c>
      <c r="D114" s="7" t="s">
        <v>4</v>
      </c>
      <c r="E114" s="7" t="s">
        <v>3</v>
      </c>
      <c r="F114" s="7" t="s">
        <v>4</v>
      </c>
      <c r="G114" s="7" t="s">
        <v>3</v>
      </c>
      <c r="H114" s="7" t="s">
        <v>4</v>
      </c>
    </row>
    <row r="115" spans="1:8" x14ac:dyDescent="0.25">
      <c r="A115" s="1">
        <v>1</v>
      </c>
      <c r="B115" s="6" t="s">
        <v>33</v>
      </c>
      <c r="C115" s="1">
        <v>3</v>
      </c>
      <c r="D115" s="12">
        <f>C115-1</f>
        <v>2</v>
      </c>
      <c r="E115" s="1">
        <v>3</v>
      </c>
      <c r="F115" s="12">
        <f>E115-1</f>
        <v>2</v>
      </c>
      <c r="G115" s="1">
        <v>3</v>
      </c>
      <c r="H115" s="12">
        <f>G115-1</f>
        <v>2</v>
      </c>
    </row>
    <row r="116" spans="1:8" x14ac:dyDescent="0.25">
      <c r="A116" s="1">
        <v>2</v>
      </c>
      <c r="B116" s="6" t="s">
        <v>41</v>
      </c>
      <c r="C116" s="1">
        <v>4</v>
      </c>
      <c r="D116" s="12">
        <f t="shared" ref="D116:D124" si="74">C116-1</f>
        <v>3</v>
      </c>
      <c r="E116" s="1">
        <v>3</v>
      </c>
      <c r="F116" s="12">
        <f t="shared" ref="F116:F124" si="75">E116-1</f>
        <v>2</v>
      </c>
      <c r="G116" s="1">
        <v>3</v>
      </c>
      <c r="H116" s="12">
        <f t="shared" ref="H116:H124" si="76">G116-1</f>
        <v>2</v>
      </c>
    </row>
    <row r="117" spans="1:8" x14ac:dyDescent="0.25">
      <c r="A117" s="1">
        <v>3</v>
      </c>
      <c r="B117" s="6" t="s">
        <v>44</v>
      </c>
      <c r="C117" s="1">
        <v>4</v>
      </c>
      <c r="D117" s="12">
        <f t="shared" si="74"/>
        <v>3</v>
      </c>
      <c r="E117" s="1">
        <v>4</v>
      </c>
      <c r="F117" s="12">
        <f t="shared" si="75"/>
        <v>3</v>
      </c>
      <c r="G117" s="1">
        <v>4</v>
      </c>
      <c r="H117" s="12">
        <f t="shared" si="76"/>
        <v>3</v>
      </c>
    </row>
    <row r="118" spans="1:8" x14ac:dyDescent="0.25">
      <c r="A118" s="1">
        <v>4</v>
      </c>
      <c r="B118" s="6" t="s">
        <v>45</v>
      </c>
      <c r="C118" s="1">
        <v>4</v>
      </c>
      <c r="D118" s="12">
        <f t="shared" si="74"/>
        <v>3</v>
      </c>
      <c r="E118" s="1">
        <v>4</v>
      </c>
      <c r="F118" s="12">
        <f t="shared" si="75"/>
        <v>3</v>
      </c>
      <c r="G118" s="1">
        <v>3</v>
      </c>
      <c r="H118" s="12">
        <f t="shared" si="76"/>
        <v>2</v>
      </c>
    </row>
    <row r="119" spans="1:8" x14ac:dyDescent="0.25">
      <c r="A119" s="1">
        <v>5</v>
      </c>
      <c r="B119" s="6" t="s">
        <v>47</v>
      </c>
      <c r="C119" s="1">
        <v>4</v>
      </c>
      <c r="D119" s="12">
        <f t="shared" si="74"/>
        <v>3</v>
      </c>
      <c r="E119" s="1">
        <v>3</v>
      </c>
      <c r="F119" s="12">
        <f t="shared" si="75"/>
        <v>2</v>
      </c>
      <c r="G119" s="1">
        <v>4</v>
      </c>
      <c r="H119" s="12">
        <f t="shared" si="76"/>
        <v>3</v>
      </c>
    </row>
    <row r="120" spans="1:8" x14ac:dyDescent="0.25">
      <c r="A120" s="1">
        <v>6</v>
      </c>
      <c r="B120" s="6" t="s">
        <v>55</v>
      </c>
      <c r="C120" s="1">
        <v>4</v>
      </c>
      <c r="D120" s="12">
        <f t="shared" si="74"/>
        <v>3</v>
      </c>
      <c r="E120" s="1">
        <v>4</v>
      </c>
      <c r="F120" s="12">
        <f t="shared" si="75"/>
        <v>3</v>
      </c>
      <c r="G120" s="1">
        <v>3</v>
      </c>
      <c r="H120" s="12">
        <f t="shared" si="76"/>
        <v>2</v>
      </c>
    </row>
    <row r="121" spans="1:8" x14ac:dyDescent="0.25">
      <c r="A121" s="1">
        <v>7</v>
      </c>
      <c r="B121" s="6" t="s">
        <v>56</v>
      </c>
      <c r="C121" s="1">
        <v>3</v>
      </c>
      <c r="D121" s="12">
        <f t="shared" si="74"/>
        <v>2</v>
      </c>
      <c r="E121" s="1">
        <v>3</v>
      </c>
      <c r="F121" s="12">
        <f t="shared" si="75"/>
        <v>2</v>
      </c>
      <c r="G121" s="1">
        <v>3</v>
      </c>
      <c r="H121" s="12">
        <f t="shared" si="76"/>
        <v>2</v>
      </c>
    </row>
    <row r="122" spans="1:8" x14ac:dyDescent="0.25">
      <c r="A122" s="1">
        <v>8</v>
      </c>
      <c r="B122" s="6" t="s">
        <v>48</v>
      </c>
      <c r="C122" s="1">
        <v>4</v>
      </c>
      <c r="D122" s="12">
        <f t="shared" si="74"/>
        <v>3</v>
      </c>
      <c r="E122" s="1">
        <v>4</v>
      </c>
      <c r="F122" s="12">
        <f t="shared" si="75"/>
        <v>3</v>
      </c>
      <c r="G122" s="1">
        <v>4</v>
      </c>
      <c r="H122" s="12">
        <f t="shared" si="76"/>
        <v>3</v>
      </c>
    </row>
    <row r="123" spans="1:8" x14ac:dyDescent="0.25">
      <c r="A123" s="13">
        <v>9</v>
      </c>
      <c r="B123" s="6" t="s">
        <v>54</v>
      </c>
      <c r="C123" s="1">
        <v>3</v>
      </c>
      <c r="D123" s="12">
        <f t="shared" si="74"/>
        <v>2</v>
      </c>
      <c r="E123" s="1">
        <v>3</v>
      </c>
      <c r="F123" s="12">
        <f t="shared" si="75"/>
        <v>2</v>
      </c>
      <c r="G123" s="1">
        <v>3</v>
      </c>
      <c r="H123" s="12">
        <f t="shared" si="76"/>
        <v>2</v>
      </c>
    </row>
    <row r="124" spans="1:8" x14ac:dyDescent="0.25">
      <c r="A124" s="13">
        <v>10</v>
      </c>
      <c r="B124" s="6" t="s">
        <v>59</v>
      </c>
      <c r="C124" s="1">
        <v>3</v>
      </c>
      <c r="D124" s="12">
        <f t="shared" si="74"/>
        <v>2</v>
      </c>
      <c r="E124" s="1">
        <v>3</v>
      </c>
      <c r="F124" s="12">
        <f t="shared" si="75"/>
        <v>2</v>
      </c>
      <c r="G124" s="1">
        <v>3</v>
      </c>
      <c r="H124" s="12">
        <f t="shared" si="76"/>
        <v>2</v>
      </c>
    </row>
    <row r="125" spans="1:8" x14ac:dyDescent="0.25">
      <c r="A125" s="13"/>
      <c r="B125" s="6"/>
      <c r="C125" s="20"/>
      <c r="D125" s="20"/>
      <c r="E125" s="20"/>
      <c r="F125" s="20"/>
      <c r="G125" s="20"/>
      <c r="H125" s="20"/>
    </row>
    <row r="126" spans="1:8" x14ac:dyDescent="0.25">
      <c r="A126" s="6"/>
      <c r="B126" s="5" t="s">
        <v>18</v>
      </c>
      <c r="C126" s="76">
        <f>SUM(D115:D124)</f>
        <v>26</v>
      </c>
      <c r="D126" s="77"/>
      <c r="E126" s="76">
        <f t="shared" ref="E126" si="77">SUM(F115:F124)</f>
        <v>24</v>
      </c>
      <c r="F126" s="77"/>
      <c r="G126" s="76">
        <f t="shared" ref="G126" si="78">SUM(H115:H124)</f>
        <v>23</v>
      </c>
      <c r="H126" s="77"/>
    </row>
    <row r="127" spans="1:8" x14ac:dyDescent="0.25">
      <c r="A127" s="6"/>
      <c r="B127" s="3" t="s">
        <v>20</v>
      </c>
      <c r="C127" s="76">
        <f>C126/(10*(4-1))</f>
        <v>0.8666666666666667</v>
      </c>
      <c r="D127" s="77"/>
      <c r="E127" s="76">
        <f t="shared" ref="E127" si="79">E126/(10*(4-1))</f>
        <v>0.8</v>
      </c>
      <c r="F127" s="77"/>
      <c r="G127" s="76">
        <f t="shared" ref="G127" si="80">G126/(10*(4-1))</f>
        <v>0.76666666666666672</v>
      </c>
      <c r="H127" s="77"/>
    </row>
    <row r="128" spans="1:8" x14ac:dyDescent="0.25">
      <c r="A128" s="6"/>
      <c r="B128" s="3" t="s">
        <v>61</v>
      </c>
      <c r="C128" s="89">
        <f>SUM(C127:H127)/3</f>
        <v>0.81111111111111123</v>
      </c>
      <c r="D128" s="90"/>
      <c r="E128" s="90"/>
      <c r="F128" s="90"/>
      <c r="G128" s="90"/>
      <c r="H128" s="91"/>
    </row>
    <row r="129" spans="1:8" x14ac:dyDescent="0.25">
      <c r="A129" s="6"/>
      <c r="B129" s="22" t="s">
        <v>19</v>
      </c>
      <c r="C129" s="89" t="s">
        <v>23</v>
      </c>
      <c r="D129" s="90"/>
      <c r="E129" s="90"/>
      <c r="F129" s="90"/>
      <c r="G129" s="90"/>
      <c r="H129" s="91"/>
    </row>
  </sheetData>
  <mergeCells count="147">
    <mergeCell ref="AA15:AB15"/>
    <mergeCell ref="X12:Y12"/>
    <mergeCell ref="W13:Y13"/>
    <mergeCell ref="W14:Y14"/>
    <mergeCell ref="W15:Y15"/>
    <mergeCell ref="AA10:AB10"/>
    <mergeCell ref="AA11:AB11"/>
    <mergeCell ref="AA12:AB12"/>
    <mergeCell ref="AA13:AB13"/>
    <mergeCell ref="AA14:AB14"/>
    <mergeCell ref="AA5:AB5"/>
    <mergeCell ref="AA6:AB6"/>
    <mergeCell ref="AA7:AB7"/>
    <mergeCell ref="AA8:AB8"/>
    <mergeCell ref="AA9:AB9"/>
    <mergeCell ref="C128:H128"/>
    <mergeCell ref="C129:H129"/>
    <mergeCell ref="X5:Y5"/>
    <mergeCell ref="X6:Y6"/>
    <mergeCell ref="X7:Y7"/>
    <mergeCell ref="X8:Y8"/>
    <mergeCell ref="X9:Y9"/>
    <mergeCell ref="X10:Y10"/>
    <mergeCell ref="X11:Y11"/>
    <mergeCell ref="C126:D126"/>
    <mergeCell ref="E126:F126"/>
    <mergeCell ref="G126:H126"/>
    <mergeCell ref="C127:D127"/>
    <mergeCell ref="E127:F127"/>
    <mergeCell ref="G127:H127"/>
    <mergeCell ref="C83:D83"/>
    <mergeCell ref="E83:F83"/>
    <mergeCell ref="G83:H83"/>
    <mergeCell ref="C84:H84"/>
    <mergeCell ref="C82:D82"/>
    <mergeCell ref="E82:F82"/>
    <mergeCell ref="G82:H82"/>
    <mergeCell ref="C41:P41"/>
    <mergeCell ref="C42:P42"/>
    <mergeCell ref="C60:D60"/>
    <mergeCell ref="E60:F60"/>
    <mergeCell ref="G60:H60"/>
    <mergeCell ref="I60:J60"/>
    <mergeCell ref="K60:L60"/>
    <mergeCell ref="M60:N60"/>
    <mergeCell ref="I61:J61"/>
    <mergeCell ref="K61:L61"/>
    <mergeCell ref="M61:N61"/>
    <mergeCell ref="K18:L18"/>
    <mergeCell ref="M18:N18"/>
    <mergeCell ref="O18:P18"/>
    <mergeCell ref="Q18:R18"/>
    <mergeCell ref="S18:T18"/>
    <mergeCell ref="C39:D39"/>
    <mergeCell ref="C40:D40"/>
    <mergeCell ref="E39:F39"/>
    <mergeCell ref="G39:H39"/>
    <mergeCell ref="I39:J39"/>
    <mergeCell ref="K39:L39"/>
    <mergeCell ref="M39:N39"/>
    <mergeCell ref="O39:P39"/>
    <mergeCell ref="E40:F40"/>
    <mergeCell ref="G40:H40"/>
    <mergeCell ref="I40:J40"/>
    <mergeCell ref="K40:L40"/>
    <mergeCell ref="M40:N40"/>
    <mergeCell ref="O40:P40"/>
    <mergeCell ref="O17:P17"/>
    <mergeCell ref="Q17:R17"/>
    <mergeCell ref="A1:T1"/>
    <mergeCell ref="A2:T2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S17:T17"/>
    <mergeCell ref="C85:H85"/>
    <mergeCell ref="C62:N62"/>
    <mergeCell ref="A26:A27"/>
    <mergeCell ref="B26:B27"/>
    <mergeCell ref="C26:D26"/>
    <mergeCell ref="E26:F26"/>
    <mergeCell ref="G26:H26"/>
    <mergeCell ref="I26:J26"/>
    <mergeCell ref="C17:D17"/>
    <mergeCell ref="C18:D18"/>
    <mergeCell ref="E18:F18"/>
    <mergeCell ref="G18:H18"/>
    <mergeCell ref="I18:J18"/>
    <mergeCell ref="E17:F17"/>
    <mergeCell ref="G17:H17"/>
    <mergeCell ref="I17:J17"/>
    <mergeCell ref="C19:T19"/>
    <mergeCell ref="C20:T20"/>
    <mergeCell ref="K26:L26"/>
    <mergeCell ref="M26:N26"/>
    <mergeCell ref="O26:P26"/>
    <mergeCell ref="A24:P24"/>
    <mergeCell ref="K17:L17"/>
    <mergeCell ref="M17:N17"/>
    <mergeCell ref="A47:A48"/>
    <mergeCell ref="B47:B48"/>
    <mergeCell ref="C47:D47"/>
    <mergeCell ref="E47:F47"/>
    <mergeCell ref="G47:H47"/>
    <mergeCell ref="I47:J47"/>
    <mergeCell ref="A69:A70"/>
    <mergeCell ref="B69:B70"/>
    <mergeCell ref="C69:D69"/>
    <mergeCell ref="E69:F69"/>
    <mergeCell ref="G69:H69"/>
    <mergeCell ref="A67:H67"/>
    <mergeCell ref="C61:D61"/>
    <mergeCell ref="E61:F61"/>
    <mergeCell ref="G61:H61"/>
    <mergeCell ref="C63:N63"/>
    <mergeCell ref="W3:AB3"/>
    <mergeCell ref="A113:A114"/>
    <mergeCell ref="B113:B114"/>
    <mergeCell ref="C113:D113"/>
    <mergeCell ref="E113:F113"/>
    <mergeCell ref="G113:H113"/>
    <mergeCell ref="A111:H111"/>
    <mergeCell ref="A91:A92"/>
    <mergeCell ref="B91:B92"/>
    <mergeCell ref="C91:D91"/>
    <mergeCell ref="E91:F91"/>
    <mergeCell ref="G91:H91"/>
    <mergeCell ref="C104:D104"/>
    <mergeCell ref="E104:F104"/>
    <mergeCell ref="G104:H104"/>
    <mergeCell ref="C105:D105"/>
    <mergeCell ref="E105:F105"/>
    <mergeCell ref="G105:H105"/>
    <mergeCell ref="C106:H106"/>
    <mergeCell ref="C107:H107"/>
    <mergeCell ref="A89:H89"/>
    <mergeCell ref="K47:L47"/>
    <mergeCell ref="M47:N47"/>
    <mergeCell ref="A45:N45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5"/>
  <sheetViews>
    <sheetView topLeftCell="A71" zoomScale="69" zoomScaleNormal="69" workbookViewId="0">
      <selection activeCell="AN118" sqref="AN118:AO118"/>
    </sheetView>
  </sheetViews>
  <sheetFormatPr defaultRowHeight="15" x14ac:dyDescent="0.25"/>
  <cols>
    <col min="1" max="1" width="4.42578125" customWidth="1"/>
    <col min="3" max="3" width="22.85546875" customWidth="1"/>
    <col min="4" max="4" width="6.28515625" customWidth="1"/>
    <col min="5" max="5" width="5.7109375" customWidth="1"/>
    <col min="6" max="7" width="5.5703125" customWidth="1"/>
    <col min="8" max="8" width="5" customWidth="1"/>
    <col min="9" max="10" width="5.140625" customWidth="1"/>
    <col min="11" max="11" width="6.140625" bestFit="1" customWidth="1"/>
    <col min="12" max="12" width="4.7109375" customWidth="1"/>
    <col min="13" max="13" width="6" customWidth="1"/>
    <col min="14" max="14" width="4.7109375" customWidth="1"/>
    <col min="15" max="15" width="5.5703125" customWidth="1"/>
    <col min="16" max="16" width="5.28515625" customWidth="1"/>
    <col min="17" max="17" width="5" customWidth="1"/>
    <col min="18" max="18" width="4.42578125" customWidth="1"/>
    <col min="19" max="20" width="5.140625" customWidth="1"/>
    <col min="21" max="21" width="5" customWidth="1"/>
    <col min="22" max="22" width="5.28515625" customWidth="1"/>
    <col min="23" max="23" width="5.42578125" customWidth="1"/>
    <col min="24" max="24" width="10.28515625" customWidth="1"/>
    <col min="25" max="25" width="2.7109375" customWidth="1"/>
    <col min="26" max="26" width="3.42578125" customWidth="1"/>
    <col min="27" max="27" width="9.140625" hidden="1" customWidth="1"/>
    <col min="28" max="28" width="3.42578125" customWidth="1"/>
    <col min="29" max="29" width="3.5703125" customWidth="1"/>
    <col min="30" max="30" width="4.28515625" customWidth="1"/>
    <col min="31" max="31" width="5.28515625" customWidth="1"/>
    <col min="32" max="32" width="5.140625" customWidth="1"/>
    <col min="33" max="33" width="5.85546875" customWidth="1"/>
    <col min="34" max="34" width="5.140625" customWidth="1"/>
    <col min="35" max="35" width="4.42578125" customWidth="1"/>
    <col min="36" max="36" width="6.28515625" customWidth="1"/>
    <col min="38" max="38" width="4.28515625" customWidth="1"/>
    <col min="39" max="39" width="27.7109375" customWidth="1"/>
    <col min="46" max="46" width="30.42578125" customWidth="1"/>
    <col min="47" max="47" width="18.28515625" customWidth="1"/>
    <col min="49" max="49" width="13.28515625" customWidth="1"/>
    <col min="50" max="50" width="13.42578125" customWidth="1"/>
    <col min="51" max="51" width="9.140625" customWidth="1"/>
    <col min="53" max="53" width="14.5703125" customWidth="1"/>
  </cols>
  <sheetData>
    <row r="1" spans="1:43" x14ac:dyDescent="0.25">
      <c r="A1" s="111" t="s">
        <v>80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3" spans="1:43" x14ac:dyDescent="0.25">
      <c r="A3" s="157" t="s">
        <v>1</v>
      </c>
      <c r="B3" s="157" t="s">
        <v>81</v>
      </c>
      <c r="C3" s="157"/>
      <c r="D3" s="157" t="s">
        <v>82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8" t="s">
        <v>69</v>
      </c>
    </row>
    <row r="4" spans="1:43" x14ac:dyDescent="0.25">
      <c r="A4" s="157"/>
      <c r="B4" s="157"/>
      <c r="C4" s="157"/>
      <c r="D4" s="36">
        <v>1</v>
      </c>
      <c r="E4" s="38">
        <v>2</v>
      </c>
      <c r="F4" s="38">
        <v>3</v>
      </c>
      <c r="G4" s="38">
        <v>4</v>
      </c>
      <c r="H4" s="36">
        <v>5</v>
      </c>
      <c r="I4" s="38">
        <v>6</v>
      </c>
      <c r="J4" s="38">
        <v>7</v>
      </c>
      <c r="K4" s="38">
        <v>8</v>
      </c>
      <c r="L4" s="36">
        <v>9</v>
      </c>
      <c r="M4" s="36">
        <v>10</v>
      </c>
      <c r="N4" s="36">
        <v>11</v>
      </c>
      <c r="O4" s="38">
        <v>12</v>
      </c>
      <c r="P4" s="38">
        <v>13</v>
      </c>
      <c r="Q4" s="36">
        <v>14</v>
      </c>
      <c r="R4" s="36">
        <v>15</v>
      </c>
      <c r="S4" s="38">
        <v>16</v>
      </c>
      <c r="T4" s="36">
        <v>17</v>
      </c>
      <c r="U4" s="36">
        <v>18</v>
      </c>
      <c r="V4" s="36">
        <v>19</v>
      </c>
      <c r="W4" s="38">
        <v>20</v>
      </c>
      <c r="X4" s="158"/>
      <c r="AA4" s="128" t="s">
        <v>116</v>
      </c>
      <c r="AB4" s="128"/>
      <c r="AC4" s="128"/>
      <c r="AD4" s="128"/>
      <c r="AN4" s="128" t="s">
        <v>116</v>
      </c>
      <c r="AO4" s="128"/>
      <c r="AP4" s="128"/>
      <c r="AQ4" s="128"/>
    </row>
    <row r="5" spans="1:43" x14ac:dyDescent="0.25">
      <c r="A5" s="34">
        <v>1</v>
      </c>
      <c r="B5" s="155" t="s">
        <v>83</v>
      </c>
      <c r="C5" s="155"/>
      <c r="D5" s="37" t="s">
        <v>115</v>
      </c>
      <c r="E5" s="39" t="s">
        <v>114</v>
      </c>
      <c r="F5" s="39" t="s">
        <v>4</v>
      </c>
      <c r="G5" s="39" t="s">
        <v>114</v>
      </c>
      <c r="H5" s="37" t="s">
        <v>113</v>
      </c>
      <c r="I5" s="39" t="s">
        <v>114</v>
      </c>
      <c r="J5" s="39" t="s">
        <v>114</v>
      </c>
      <c r="K5" s="39" t="s">
        <v>4</v>
      </c>
      <c r="L5" s="37" t="s">
        <v>115</v>
      </c>
      <c r="M5" s="37" t="s">
        <v>113</v>
      </c>
      <c r="N5" s="37" t="s">
        <v>113</v>
      </c>
      <c r="O5" s="39" t="s">
        <v>114</v>
      </c>
      <c r="P5" s="39" t="s">
        <v>4</v>
      </c>
      <c r="Q5" s="37" t="s">
        <v>113</v>
      </c>
      <c r="R5" s="37" t="s">
        <v>113</v>
      </c>
      <c r="S5" s="39" t="s">
        <v>114</v>
      </c>
      <c r="T5" s="37" t="s">
        <v>115</v>
      </c>
      <c r="U5" s="37" t="s">
        <v>115</v>
      </c>
      <c r="V5" s="37" t="s">
        <v>115</v>
      </c>
      <c r="W5" s="39" t="s">
        <v>114</v>
      </c>
      <c r="X5" s="35"/>
      <c r="AA5" s="129" t="s">
        <v>118</v>
      </c>
      <c r="AB5" s="129"/>
      <c r="AC5" s="130" t="s">
        <v>117</v>
      </c>
      <c r="AD5" s="130"/>
      <c r="AN5" s="129" t="s">
        <v>118</v>
      </c>
      <c r="AO5" s="129"/>
      <c r="AP5" s="130" t="s">
        <v>117</v>
      </c>
      <c r="AQ5" s="130"/>
    </row>
    <row r="6" spans="1:43" x14ac:dyDescent="0.25">
      <c r="A6" s="34">
        <v>2</v>
      </c>
      <c r="B6" s="150" t="s">
        <v>84</v>
      </c>
      <c r="C6" s="150"/>
      <c r="D6" s="37" t="s">
        <v>113</v>
      </c>
      <c r="E6" s="39" t="s">
        <v>4</v>
      </c>
      <c r="F6" s="39" t="s">
        <v>4</v>
      </c>
      <c r="G6" s="39" t="s">
        <v>4</v>
      </c>
      <c r="H6" s="37" t="s">
        <v>113</v>
      </c>
      <c r="I6" s="39" t="s">
        <v>4</v>
      </c>
      <c r="J6" s="39" t="s">
        <v>4</v>
      </c>
      <c r="K6" s="39" t="s">
        <v>4</v>
      </c>
      <c r="L6" s="37" t="s">
        <v>113</v>
      </c>
      <c r="M6" s="37" t="s">
        <v>113</v>
      </c>
      <c r="N6" s="37" t="s">
        <v>115</v>
      </c>
      <c r="O6" s="39" t="s">
        <v>4</v>
      </c>
      <c r="P6" s="39" t="s">
        <v>4</v>
      </c>
      <c r="Q6" s="37" t="s">
        <v>113</v>
      </c>
      <c r="R6" s="37" t="s">
        <v>113</v>
      </c>
      <c r="S6" s="39" t="s">
        <v>4</v>
      </c>
      <c r="T6" s="37" t="s">
        <v>113</v>
      </c>
      <c r="U6" s="37" t="s">
        <v>113</v>
      </c>
      <c r="V6" s="37" t="s">
        <v>113</v>
      </c>
      <c r="W6" s="39" t="s">
        <v>4</v>
      </c>
      <c r="X6" s="35"/>
      <c r="AA6" s="119">
        <v>2</v>
      </c>
      <c r="AB6" s="119"/>
      <c r="AC6" s="119">
        <v>9</v>
      </c>
      <c r="AD6" s="119"/>
      <c r="AN6" s="119">
        <v>2</v>
      </c>
      <c r="AO6" s="119"/>
      <c r="AP6" s="119">
        <v>9</v>
      </c>
      <c r="AQ6" s="119"/>
    </row>
    <row r="7" spans="1:43" x14ac:dyDescent="0.25">
      <c r="A7" s="34">
        <v>3</v>
      </c>
      <c r="B7" s="150" t="s">
        <v>85</v>
      </c>
      <c r="C7" s="150"/>
      <c r="D7" s="37" t="s">
        <v>113</v>
      </c>
      <c r="E7" s="39" t="s">
        <v>114</v>
      </c>
      <c r="F7" s="39" t="s">
        <v>114</v>
      </c>
      <c r="G7" s="39" t="s">
        <v>114</v>
      </c>
      <c r="H7" s="37" t="s">
        <v>113</v>
      </c>
      <c r="I7" s="39" t="s">
        <v>114</v>
      </c>
      <c r="J7" s="39" t="s">
        <v>114</v>
      </c>
      <c r="K7" s="39" t="s">
        <v>4</v>
      </c>
      <c r="L7" s="37" t="s">
        <v>113</v>
      </c>
      <c r="M7" s="37" t="s">
        <v>115</v>
      </c>
      <c r="N7" s="37" t="s">
        <v>113</v>
      </c>
      <c r="O7" s="39" t="s">
        <v>4</v>
      </c>
      <c r="P7" s="39" t="s">
        <v>114</v>
      </c>
      <c r="Q7" s="37" t="s">
        <v>115</v>
      </c>
      <c r="R7" s="37" t="s">
        <v>113</v>
      </c>
      <c r="S7" s="39" t="s">
        <v>114</v>
      </c>
      <c r="T7" s="37" t="s">
        <v>115</v>
      </c>
      <c r="U7" s="37" t="s">
        <v>113</v>
      </c>
      <c r="V7" s="37" t="s">
        <v>115</v>
      </c>
      <c r="W7" s="39" t="s">
        <v>114</v>
      </c>
      <c r="X7" s="35"/>
      <c r="AA7" s="119">
        <v>6</v>
      </c>
      <c r="AB7" s="119"/>
      <c r="AC7" s="119">
        <v>11</v>
      </c>
      <c r="AD7" s="119"/>
      <c r="AN7" s="119">
        <v>6</v>
      </c>
      <c r="AO7" s="119"/>
      <c r="AP7" s="119">
        <v>11</v>
      </c>
      <c r="AQ7" s="119"/>
    </row>
    <row r="8" spans="1:43" x14ac:dyDescent="0.25">
      <c r="A8" s="34">
        <v>4</v>
      </c>
      <c r="B8" s="150" t="s">
        <v>86</v>
      </c>
      <c r="C8" s="150"/>
      <c r="D8" s="37" t="s">
        <v>115</v>
      </c>
      <c r="E8" s="39" t="s">
        <v>4</v>
      </c>
      <c r="F8" s="39" t="s">
        <v>4</v>
      </c>
      <c r="G8" s="39" t="s">
        <v>4</v>
      </c>
      <c r="H8" s="37" t="s">
        <v>113</v>
      </c>
      <c r="I8" s="39" t="s">
        <v>114</v>
      </c>
      <c r="J8" s="39" t="s">
        <v>114</v>
      </c>
      <c r="K8" s="39" t="s">
        <v>114</v>
      </c>
      <c r="L8" s="37" t="s">
        <v>113</v>
      </c>
      <c r="M8" s="37" t="s">
        <v>113</v>
      </c>
      <c r="N8" s="37" t="s">
        <v>113</v>
      </c>
      <c r="O8" s="39" t="s">
        <v>114</v>
      </c>
      <c r="P8" s="39" t="s">
        <v>114</v>
      </c>
      <c r="Q8" s="37" t="s">
        <v>113</v>
      </c>
      <c r="R8" s="37" t="s">
        <v>113</v>
      </c>
      <c r="S8" s="39" t="s">
        <v>114</v>
      </c>
      <c r="T8" s="37" t="s">
        <v>113</v>
      </c>
      <c r="U8" s="37" t="s">
        <v>113</v>
      </c>
      <c r="V8" s="37" t="s">
        <v>113</v>
      </c>
      <c r="W8" s="39" t="s">
        <v>114</v>
      </c>
      <c r="X8" s="35"/>
      <c r="AA8" s="119">
        <v>12</v>
      </c>
      <c r="AB8" s="119"/>
      <c r="AC8" s="119">
        <v>17</v>
      </c>
      <c r="AD8" s="119"/>
      <c r="AN8" s="119">
        <v>12</v>
      </c>
      <c r="AO8" s="119"/>
      <c r="AP8" s="119">
        <v>17</v>
      </c>
      <c r="AQ8" s="119"/>
    </row>
    <row r="9" spans="1:43" x14ac:dyDescent="0.25">
      <c r="A9" s="34">
        <v>5</v>
      </c>
      <c r="B9" s="150" t="s">
        <v>87</v>
      </c>
      <c r="C9" s="150"/>
      <c r="D9" s="37" t="s">
        <v>113</v>
      </c>
      <c r="E9" s="39" t="s">
        <v>114</v>
      </c>
      <c r="F9" s="39" t="s">
        <v>4</v>
      </c>
      <c r="G9" s="39" t="s">
        <v>114</v>
      </c>
      <c r="H9" s="37" t="s">
        <v>113</v>
      </c>
      <c r="I9" s="39" t="s">
        <v>114</v>
      </c>
      <c r="J9" s="39" t="s">
        <v>114</v>
      </c>
      <c r="K9" s="39" t="s">
        <v>114</v>
      </c>
      <c r="L9" s="37" t="s">
        <v>113</v>
      </c>
      <c r="M9" s="37" t="s">
        <v>113</v>
      </c>
      <c r="N9" s="37" t="s">
        <v>115</v>
      </c>
      <c r="O9" s="39" t="s">
        <v>114</v>
      </c>
      <c r="P9" s="39" t="s">
        <v>114</v>
      </c>
      <c r="Q9" s="37" t="s">
        <v>113</v>
      </c>
      <c r="R9" s="37" t="s">
        <v>113</v>
      </c>
      <c r="S9" s="39" t="s">
        <v>114</v>
      </c>
      <c r="T9" s="37" t="s">
        <v>113</v>
      </c>
      <c r="U9" s="37" t="s">
        <v>113</v>
      </c>
      <c r="V9" s="37" t="s">
        <v>113</v>
      </c>
      <c r="W9" s="39" t="s">
        <v>114</v>
      </c>
      <c r="X9" s="35"/>
      <c r="AA9" s="119">
        <v>4</v>
      </c>
      <c r="AB9" s="119"/>
      <c r="AC9" s="119">
        <v>14</v>
      </c>
      <c r="AD9" s="119"/>
      <c r="AN9" s="119">
        <v>4</v>
      </c>
      <c r="AO9" s="119"/>
      <c r="AP9" s="119">
        <v>14</v>
      </c>
      <c r="AQ9" s="119"/>
    </row>
    <row r="10" spans="1:43" x14ac:dyDescent="0.25">
      <c r="A10" s="34">
        <v>6</v>
      </c>
      <c r="B10" s="150" t="s">
        <v>88</v>
      </c>
      <c r="C10" s="150"/>
      <c r="D10" s="37" t="s">
        <v>115</v>
      </c>
      <c r="E10" s="39" t="s">
        <v>4</v>
      </c>
      <c r="F10" s="39" t="s">
        <v>4</v>
      </c>
      <c r="G10" s="39" t="s">
        <v>114</v>
      </c>
      <c r="H10" s="37" t="s">
        <v>113</v>
      </c>
      <c r="I10" s="39" t="s">
        <v>4</v>
      </c>
      <c r="J10" s="39" t="s">
        <v>4</v>
      </c>
      <c r="K10" s="39" t="s">
        <v>114</v>
      </c>
      <c r="L10" s="37" t="s">
        <v>113</v>
      </c>
      <c r="M10" s="37" t="s">
        <v>113</v>
      </c>
      <c r="N10" s="37" t="s">
        <v>113</v>
      </c>
      <c r="O10" s="39" t="s">
        <v>114</v>
      </c>
      <c r="P10" s="39" t="s">
        <v>114</v>
      </c>
      <c r="Q10" s="37" t="s">
        <v>113</v>
      </c>
      <c r="R10" s="37" t="s">
        <v>113</v>
      </c>
      <c r="S10" s="39" t="s">
        <v>114</v>
      </c>
      <c r="T10" s="37" t="s">
        <v>113</v>
      </c>
      <c r="U10" s="37" t="s">
        <v>113</v>
      </c>
      <c r="V10" s="37" t="s">
        <v>113</v>
      </c>
      <c r="W10" s="39" t="s">
        <v>114</v>
      </c>
      <c r="X10" s="35"/>
      <c r="AA10" s="119">
        <v>16</v>
      </c>
      <c r="AB10" s="119"/>
      <c r="AC10" s="119">
        <v>10</v>
      </c>
      <c r="AD10" s="119"/>
      <c r="AN10" s="119">
        <v>16</v>
      </c>
      <c r="AO10" s="119"/>
      <c r="AP10" s="119">
        <v>10</v>
      </c>
      <c r="AQ10" s="119"/>
    </row>
    <row r="11" spans="1:43" x14ac:dyDescent="0.25">
      <c r="A11" s="34">
        <v>7</v>
      </c>
      <c r="B11" s="150" t="s">
        <v>89</v>
      </c>
      <c r="C11" s="150"/>
      <c r="D11" s="37" t="s">
        <v>115</v>
      </c>
      <c r="E11" s="39" t="s">
        <v>4</v>
      </c>
      <c r="F11" s="39" t="s">
        <v>114</v>
      </c>
      <c r="G11" s="39" t="s">
        <v>4</v>
      </c>
      <c r="H11" s="37" t="s">
        <v>113</v>
      </c>
      <c r="I11" s="39" t="s">
        <v>4</v>
      </c>
      <c r="J11" s="39" t="s">
        <v>114</v>
      </c>
      <c r="K11" s="39" t="s">
        <v>114</v>
      </c>
      <c r="L11" s="37" t="s">
        <v>115</v>
      </c>
      <c r="M11" s="37" t="s">
        <v>113</v>
      </c>
      <c r="N11" s="37" t="s">
        <v>113</v>
      </c>
      <c r="O11" s="39" t="s">
        <v>114</v>
      </c>
      <c r="P11" s="39" t="s">
        <v>114</v>
      </c>
      <c r="Q11" s="37" t="s">
        <v>113</v>
      </c>
      <c r="R11" s="37" t="s">
        <v>113</v>
      </c>
      <c r="S11" s="39" t="s">
        <v>114</v>
      </c>
      <c r="T11" s="37" t="s">
        <v>113</v>
      </c>
      <c r="U11" s="37" t="s">
        <v>113</v>
      </c>
      <c r="V11" s="37" t="s">
        <v>113</v>
      </c>
      <c r="W11" s="39" t="s">
        <v>114</v>
      </c>
      <c r="X11" s="35"/>
      <c r="AA11" s="119">
        <v>3</v>
      </c>
      <c r="AB11" s="119"/>
      <c r="AC11" s="119">
        <v>19</v>
      </c>
      <c r="AD11" s="119"/>
      <c r="AN11" s="119">
        <v>3</v>
      </c>
      <c r="AO11" s="119"/>
      <c r="AP11" s="119">
        <v>19</v>
      </c>
      <c r="AQ11" s="119"/>
    </row>
    <row r="12" spans="1:43" x14ac:dyDescent="0.25">
      <c r="A12" s="34">
        <v>8</v>
      </c>
      <c r="B12" s="150" t="s">
        <v>90</v>
      </c>
      <c r="C12" s="150"/>
      <c r="D12" s="37" t="s">
        <v>115</v>
      </c>
      <c r="E12" s="39" t="s">
        <v>4</v>
      </c>
      <c r="F12" s="39" t="s">
        <v>114</v>
      </c>
      <c r="G12" s="39" t="s">
        <v>114</v>
      </c>
      <c r="H12" s="37" t="s">
        <v>115</v>
      </c>
      <c r="I12" s="39" t="s">
        <v>114</v>
      </c>
      <c r="J12" s="39" t="s">
        <v>114</v>
      </c>
      <c r="K12" s="39" t="s">
        <v>114</v>
      </c>
      <c r="L12" s="37" t="s">
        <v>113</v>
      </c>
      <c r="M12" s="37" t="s">
        <v>113</v>
      </c>
      <c r="N12" s="37" t="s">
        <v>113</v>
      </c>
      <c r="O12" s="39" t="s">
        <v>114</v>
      </c>
      <c r="P12" s="39" t="s">
        <v>114</v>
      </c>
      <c r="Q12" s="37" t="s">
        <v>113</v>
      </c>
      <c r="R12" s="37" t="s">
        <v>113</v>
      </c>
      <c r="S12" s="39" t="s">
        <v>114</v>
      </c>
      <c r="T12" s="37" t="s">
        <v>113</v>
      </c>
      <c r="U12" s="37" t="s">
        <v>113</v>
      </c>
      <c r="V12" s="37" t="s">
        <v>113</v>
      </c>
      <c r="W12" s="39" t="s">
        <v>114</v>
      </c>
      <c r="X12" s="35"/>
      <c r="AA12" s="119">
        <v>20</v>
      </c>
      <c r="AB12" s="119"/>
      <c r="AC12" s="119">
        <v>5</v>
      </c>
      <c r="AD12" s="119"/>
      <c r="AN12" s="119">
        <v>20</v>
      </c>
      <c r="AO12" s="119"/>
      <c r="AP12" s="119">
        <v>5</v>
      </c>
      <c r="AQ12" s="119"/>
    </row>
    <row r="13" spans="1:43" x14ac:dyDescent="0.25">
      <c r="A13" s="34">
        <v>9</v>
      </c>
      <c r="B13" s="150" t="s">
        <v>91</v>
      </c>
      <c r="C13" s="150"/>
      <c r="D13" s="37" t="s">
        <v>113</v>
      </c>
      <c r="E13" s="39" t="s">
        <v>4</v>
      </c>
      <c r="F13" s="39" t="s">
        <v>4</v>
      </c>
      <c r="G13" s="39" t="s">
        <v>4</v>
      </c>
      <c r="H13" s="37" t="s">
        <v>113</v>
      </c>
      <c r="I13" s="39" t="s">
        <v>114</v>
      </c>
      <c r="J13" s="39" t="s">
        <v>4</v>
      </c>
      <c r="K13" s="39" t="s">
        <v>4</v>
      </c>
      <c r="L13" s="37" t="s">
        <v>113</v>
      </c>
      <c r="M13" s="37" t="s">
        <v>113</v>
      </c>
      <c r="N13" s="37" t="s">
        <v>115</v>
      </c>
      <c r="O13" s="39" t="s">
        <v>4</v>
      </c>
      <c r="P13" s="39" t="s">
        <v>4</v>
      </c>
      <c r="Q13" s="37" t="s">
        <v>4</v>
      </c>
      <c r="R13" s="37" t="s">
        <v>115</v>
      </c>
      <c r="S13" s="39" t="s">
        <v>4</v>
      </c>
      <c r="T13" s="37" t="s">
        <v>113</v>
      </c>
      <c r="U13" s="37" t="s">
        <v>113</v>
      </c>
      <c r="V13" s="37" t="s">
        <v>113</v>
      </c>
      <c r="W13" s="39" t="s">
        <v>4</v>
      </c>
      <c r="X13" s="35"/>
      <c r="AA13" s="119">
        <v>7</v>
      </c>
      <c r="AB13" s="119"/>
      <c r="AC13" s="119">
        <v>15</v>
      </c>
      <c r="AD13" s="119"/>
      <c r="AN13" s="119">
        <v>7</v>
      </c>
      <c r="AO13" s="119"/>
      <c r="AP13" s="119">
        <v>15</v>
      </c>
      <c r="AQ13" s="119"/>
    </row>
    <row r="14" spans="1:43" x14ac:dyDescent="0.25">
      <c r="A14" s="34">
        <v>10</v>
      </c>
      <c r="B14" s="150" t="s">
        <v>92</v>
      </c>
      <c r="C14" s="150"/>
      <c r="D14" s="37" t="s">
        <v>115</v>
      </c>
      <c r="E14" s="39" t="s">
        <v>4</v>
      </c>
      <c r="F14" s="39" t="s">
        <v>4</v>
      </c>
      <c r="G14" s="39" t="s">
        <v>4</v>
      </c>
      <c r="H14" s="37" t="s">
        <v>4</v>
      </c>
      <c r="I14" s="39" t="s">
        <v>4</v>
      </c>
      <c r="J14" s="39" t="s">
        <v>4</v>
      </c>
      <c r="K14" s="39" t="s">
        <v>4</v>
      </c>
      <c r="L14" s="37" t="s">
        <v>4</v>
      </c>
      <c r="M14" s="37" t="s">
        <v>113</v>
      </c>
      <c r="N14" s="37" t="s">
        <v>113</v>
      </c>
      <c r="O14" s="39" t="s">
        <v>4</v>
      </c>
      <c r="P14" s="39" t="s">
        <v>4</v>
      </c>
      <c r="Q14" s="37" t="s">
        <v>113</v>
      </c>
      <c r="R14" s="37" t="s">
        <v>113</v>
      </c>
      <c r="S14" s="39" t="s">
        <v>4</v>
      </c>
      <c r="T14" s="37" t="s">
        <v>113</v>
      </c>
      <c r="U14" s="37" t="s">
        <v>113</v>
      </c>
      <c r="V14" s="37" t="s">
        <v>113</v>
      </c>
      <c r="W14" s="39" t="s">
        <v>4</v>
      </c>
      <c r="X14" s="35"/>
      <c r="AA14" s="119">
        <v>8</v>
      </c>
      <c r="AB14" s="119"/>
      <c r="AC14" s="119">
        <v>18</v>
      </c>
      <c r="AD14" s="119"/>
      <c r="AN14" s="119">
        <v>8</v>
      </c>
      <c r="AO14" s="119"/>
      <c r="AP14" s="119">
        <v>18</v>
      </c>
      <c r="AQ14" s="119"/>
    </row>
    <row r="15" spans="1:43" x14ac:dyDescent="0.25">
      <c r="A15" s="34">
        <v>11</v>
      </c>
      <c r="B15" s="150" t="s">
        <v>93</v>
      </c>
      <c r="C15" s="150"/>
      <c r="D15" s="37" t="s">
        <v>115</v>
      </c>
      <c r="E15" s="39" t="s">
        <v>4</v>
      </c>
      <c r="F15" s="39" t="s">
        <v>4</v>
      </c>
      <c r="G15" s="39" t="s">
        <v>4</v>
      </c>
      <c r="H15" s="37" t="s">
        <v>115</v>
      </c>
      <c r="I15" s="39" t="s">
        <v>113</v>
      </c>
      <c r="J15" s="39" t="s">
        <v>114</v>
      </c>
      <c r="K15" s="39" t="s">
        <v>114</v>
      </c>
      <c r="L15" s="37" t="s">
        <v>113</v>
      </c>
      <c r="M15" s="37" t="s">
        <v>113</v>
      </c>
      <c r="N15" s="37" t="s">
        <v>113</v>
      </c>
      <c r="O15" s="39" t="s">
        <v>4</v>
      </c>
      <c r="P15" s="39" t="s">
        <v>4</v>
      </c>
      <c r="Q15" s="37" t="s">
        <v>113</v>
      </c>
      <c r="R15" s="37" t="s">
        <v>113</v>
      </c>
      <c r="S15" s="39" t="s">
        <v>114</v>
      </c>
      <c r="T15" s="37" t="s">
        <v>113</v>
      </c>
      <c r="U15" s="37" t="s">
        <v>113</v>
      </c>
      <c r="V15" s="37" t="s">
        <v>113</v>
      </c>
      <c r="W15" s="39" t="s">
        <v>114</v>
      </c>
      <c r="X15" s="35"/>
      <c r="AA15" s="119">
        <v>13</v>
      </c>
      <c r="AB15" s="119"/>
      <c r="AC15" s="119">
        <v>1</v>
      </c>
      <c r="AD15" s="119"/>
      <c r="AN15" s="119">
        <v>13</v>
      </c>
      <c r="AO15" s="119"/>
      <c r="AP15" s="119">
        <v>1</v>
      </c>
      <c r="AQ15" s="119"/>
    </row>
    <row r="16" spans="1:43" x14ac:dyDescent="0.25">
      <c r="A16" s="34">
        <v>12</v>
      </c>
      <c r="B16" s="150" t="s">
        <v>94</v>
      </c>
      <c r="C16" s="150"/>
      <c r="D16" s="37" t="s">
        <v>115</v>
      </c>
      <c r="E16" s="39" t="s">
        <v>4</v>
      </c>
      <c r="F16" s="39" t="s">
        <v>4</v>
      </c>
      <c r="G16" s="39" t="s">
        <v>114</v>
      </c>
      <c r="H16" s="37" t="s">
        <v>115</v>
      </c>
      <c r="I16" s="39" t="s">
        <v>4</v>
      </c>
      <c r="J16" s="39" t="s">
        <v>114</v>
      </c>
      <c r="K16" s="39" t="s">
        <v>114</v>
      </c>
      <c r="L16" s="37" t="s">
        <v>113</v>
      </c>
      <c r="M16" s="37" t="s">
        <v>113</v>
      </c>
      <c r="N16" s="37" t="s">
        <v>113</v>
      </c>
      <c r="O16" s="39" t="s">
        <v>114</v>
      </c>
      <c r="P16" s="39" t="s">
        <v>114</v>
      </c>
      <c r="Q16" s="37" t="s">
        <v>113</v>
      </c>
      <c r="R16" s="37" t="s">
        <v>113</v>
      </c>
      <c r="S16" s="39" t="s">
        <v>4</v>
      </c>
      <c r="T16" s="37" t="s">
        <v>113</v>
      </c>
      <c r="U16" s="37" t="s">
        <v>113</v>
      </c>
      <c r="V16" s="37" t="s">
        <v>113</v>
      </c>
      <c r="W16" s="39" t="s">
        <v>114</v>
      </c>
      <c r="X16" s="35"/>
    </row>
    <row r="17" spans="1:53" x14ac:dyDescent="0.25">
      <c r="A17" s="34">
        <v>13</v>
      </c>
      <c r="B17" s="150" t="s">
        <v>95</v>
      </c>
      <c r="C17" s="150"/>
      <c r="D17" s="37" t="s">
        <v>113</v>
      </c>
      <c r="E17" s="39" t="s">
        <v>4</v>
      </c>
      <c r="F17" s="39" t="s">
        <v>114</v>
      </c>
      <c r="G17" s="39" t="s">
        <v>4</v>
      </c>
      <c r="H17" s="37" t="s">
        <v>113</v>
      </c>
      <c r="I17" s="39" t="s">
        <v>4</v>
      </c>
      <c r="J17" s="39" t="s">
        <v>4</v>
      </c>
      <c r="K17" s="39" t="s">
        <v>4</v>
      </c>
      <c r="L17" s="37" t="s">
        <v>113</v>
      </c>
      <c r="M17" s="37" t="s">
        <v>115</v>
      </c>
      <c r="N17" s="37" t="s">
        <v>113</v>
      </c>
      <c r="O17" s="39" t="s">
        <v>4</v>
      </c>
      <c r="P17" s="39" t="s">
        <v>4</v>
      </c>
      <c r="Q17" s="37" t="s">
        <v>113</v>
      </c>
      <c r="R17" s="37" t="s">
        <v>113</v>
      </c>
      <c r="S17" s="39" t="s">
        <v>4</v>
      </c>
      <c r="T17" s="37" t="s">
        <v>113</v>
      </c>
      <c r="U17" s="37" t="s">
        <v>113</v>
      </c>
      <c r="V17" s="37" t="s">
        <v>113</v>
      </c>
      <c r="W17" s="39" t="s">
        <v>4</v>
      </c>
      <c r="X17" s="35"/>
    </row>
    <row r="18" spans="1:53" x14ac:dyDescent="0.25">
      <c r="A18" s="34">
        <v>14</v>
      </c>
      <c r="B18" s="150" t="s">
        <v>96</v>
      </c>
      <c r="C18" s="150"/>
      <c r="D18" s="37" t="s">
        <v>115</v>
      </c>
      <c r="E18" s="39" t="s">
        <v>4</v>
      </c>
      <c r="F18" s="39" t="s">
        <v>4</v>
      </c>
      <c r="G18" s="39" t="s">
        <v>4</v>
      </c>
      <c r="H18" s="37" t="s">
        <v>4</v>
      </c>
      <c r="I18" s="39" t="s">
        <v>4</v>
      </c>
      <c r="J18" s="39" t="s">
        <v>4</v>
      </c>
      <c r="K18" s="39" t="s">
        <v>4</v>
      </c>
      <c r="L18" s="37" t="s">
        <v>4</v>
      </c>
      <c r="M18" s="37" t="s">
        <v>113</v>
      </c>
      <c r="N18" s="37" t="s">
        <v>113</v>
      </c>
      <c r="O18" s="39" t="s">
        <v>4</v>
      </c>
      <c r="P18" s="39" t="s">
        <v>4</v>
      </c>
      <c r="Q18" s="37" t="s">
        <v>113</v>
      </c>
      <c r="R18" s="37" t="s">
        <v>113</v>
      </c>
      <c r="S18" s="39" t="s">
        <v>4</v>
      </c>
      <c r="T18" s="37" t="s">
        <v>113</v>
      </c>
      <c r="U18" s="37" t="s">
        <v>113</v>
      </c>
      <c r="V18" s="37" t="s">
        <v>113</v>
      </c>
      <c r="W18" s="39" t="s">
        <v>114</v>
      </c>
      <c r="X18" s="35"/>
    </row>
    <row r="19" spans="1:53" x14ac:dyDescent="0.25">
      <c r="A19" s="34">
        <v>15</v>
      </c>
      <c r="B19" s="150" t="s">
        <v>97</v>
      </c>
      <c r="C19" s="150"/>
      <c r="D19" s="37" t="s">
        <v>115</v>
      </c>
      <c r="E19" s="39" t="s">
        <v>4</v>
      </c>
      <c r="F19" s="39" t="s">
        <v>4</v>
      </c>
      <c r="G19" s="39" t="s">
        <v>4</v>
      </c>
      <c r="H19" s="37" t="s">
        <v>113</v>
      </c>
      <c r="I19" s="39" t="s">
        <v>4</v>
      </c>
      <c r="J19" s="39" t="s">
        <v>4</v>
      </c>
      <c r="K19" s="39" t="s">
        <v>4</v>
      </c>
      <c r="L19" s="37" t="s">
        <v>113</v>
      </c>
      <c r="M19" s="37" t="s">
        <v>113</v>
      </c>
      <c r="N19" s="37" t="s">
        <v>113</v>
      </c>
      <c r="O19" s="39" t="s">
        <v>114</v>
      </c>
      <c r="P19" s="39" t="s">
        <v>114</v>
      </c>
      <c r="Q19" s="37" t="s">
        <v>113</v>
      </c>
      <c r="R19" s="37" t="s">
        <v>113</v>
      </c>
      <c r="S19" s="39" t="s">
        <v>114</v>
      </c>
      <c r="T19" s="37" t="s">
        <v>113</v>
      </c>
      <c r="U19" s="37" t="s">
        <v>113</v>
      </c>
      <c r="V19" s="37" t="s">
        <v>113</v>
      </c>
      <c r="W19" s="39" t="s">
        <v>114</v>
      </c>
      <c r="X19" s="35"/>
      <c r="AS19" s="56" t="s">
        <v>1</v>
      </c>
      <c r="AT19" s="56" t="s">
        <v>62</v>
      </c>
      <c r="AU19" s="56" t="s">
        <v>148</v>
      </c>
      <c r="AV19" s="56" t="s">
        <v>149</v>
      </c>
      <c r="AW19" s="56" t="s">
        <v>114</v>
      </c>
      <c r="AX19" s="56" t="s">
        <v>4</v>
      </c>
      <c r="AY19" s="56" t="s">
        <v>113</v>
      </c>
      <c r="AZ19" s="56" t="s">
        <v>115</v>
      </c>
      <c r="BA19" s="56" t="s">
        <v>138</v>
      </c>
    </row>
    <row r="20" spans="1:53" x14ac:dyDescent="0.25">
      <c r="A20" s="34">
        <v>16</v>
      </c>
      <c r="B20" s="150" t="s">
        <v>98</v>
      </c>
      <c r="C20" s="150"/>
      <c r="D20" s="37" t="s">
        <v>115</v>
      </c>
      <c r="E20" s="39" t="s">
        <v>114</v>
      </c>
      <c r="F20" s="39" t="s">
        <v>4</v>
      </c>
      <c r="G20" s="39" t="s">
        <v>4</v>
      </c>
      <c r="H20" s="37" t="s">
        <v>113</v>
      </c>
      <c r="I20" s="39" t="s">
        <v>4</v>
      </c>
      <c r="J20" s="39" t="s">
        <v>114</v>
      </c>
      <c r="K20" s="39" t="s">
        <v>4</v>
      </c>
      <c r="L20" s="37" t="s">
        <v>113</v>
      </c>
      <c r="M20" s="37" t="s">
        <v>113</v>
      </c>
      <c r="N20" s="37" t="s">
        <v>113</v>
      </c>
      <c r="O20" s="39" t="s">
        <v>114</v>
      </c>
      <c r="P20" s="39" t="s">
        <v>114</v>
      </c>
      <c r="Q20" s="37" t="s">
        <v>113</v>
      </c>
      <c r="R20" s="37" t="s">
        <v>113</v>
      </c>
      <c r="S20" s="39" t="s">
        <v>4</v>
      </c>
      <c r="T20" s="37" t="s">
        <v>113</v>
      </c>
      <c r="U20" s="37" t="s">
        <v>113</v>
      </c>
      <c r="V20" s="37" t="s">
        <v>113</v>
      </c>
      <c r="W20" s="39" t="s">
        <v>114</v>
      </c>
      <c r="X20" s="35"/>
      <c r="AS20" s="123">
        <v>1</v>
      </c>
      <c r="AT20" s="123" t="s">
        <v>134</v>
      </c>
      <c r="AU20" s="51">
        <v>2</v>
      </c>
      <c r="AV20" s="52" t="s">
        <v>150</v>
      </c>
      <c r="AW20" s="52">
        <v>10</v>
      </c>
      <c r="AX20" s="52">
        <v>20</v>
      </c>
      <c r="AY20" s="52">
        <v>0</v>
      </c>
      <c r="AZ20" s="52">
        <v>0</v>
      </c>
      <c r="BA20" s="6"/>
    </row>
    <row r="21" spans="1:53" x14ac:dyDescent="0.25">
      <c r="A21" s="34">
        <v>17</v>
      </c>
      <c r="B21" s="150" t="s">
        <v>99</v>
      </c>
      <c r="C21" s="150"/>
      <c r="D21" s="37" t="s">
        <v>115</v>
      </c>
      <c r="E21" s="39" t="s">
        <v>114</v>
      </c>
      <c r="F21" s="39" t="s">
        <v>4</v>
      </c>
      <c r="G21" s="39" t="s">
        <v>114</v>
      </c>
      <c r="H21" s="37" t="s">
        <v>113</v>
      </c>
      <c r="I21" s="39" t="s">
        <v>4</v>
      </c>
      <c r="J21" s="39" t="s">
        <v>114</v>
      </c>
      <c r="K21" s="39" t="s">
        <v>114</v>
      </c>
      <c r="L21" s="37" t="s">
        <v>113</v>
      </c>
      <c r="M21" s="37" t="s">
        <v>113</v>
      </c>
      <c r="N21" s="37" t="s">
        <v>113</v>
      </c>
      <c r="O21" s="39" t="s">
        <v>114</v>
      </c>
      <c r="P21" s="39" t="s">
        <v>4</v>
      </c>
      <c r="Q21" s="37" t="s">
        <v>113</v>
      </c>
      <c r="R21" s="37" t="s">
        <v>113</v>
      </c>
      <c r="S21" s="39" t="s">
        <v>4</v>
      </c>
      <c r="T21" s="37" t="s">
        <v>113</v>
      </c>
      <c r="U21" s="37" t="s">
        <v>113</v>
      </c>
      <c r="V21" s="37" t="s">
        <v>113</v>
      </c>
      <c r="W21" s="39" t="s">
        <v>114</v>
      </c>
      <c r="X21" s="35"/>
      <c r="AS21" s="124"/>
      <c r="AT21" s="124"/>
      <c r="AU21" s="51">
        <v>9</v>
      </c>
      <c r="AV21" s="52" t="s">
        <v>151</v>
      </c>
      <c r="AW21" s="52">
        <v>0</v>
      </c>
      <c r="AX21" s="52">
        <v>3</v>
      </c>
      <c r="AY21" s="52">
        <v>21</v>
      </c>
      <c r="AZ21" s="52">
        <v>6</v>
      </c>
      <c r="BA21" s="6"/>
    </row>
    <row r="22" spans="1:53" x14ac:dyDescent="0.25">
      <c r="A22" s="34">
        <v>18</v>
      </c>
      <c r="B22" s="150" t="s">
        <v>100</v>
      </c>
      <c r="C22" s="150"/>
      <c r="D22" s="37" t="s">
        <v>115</v>
      </c>
      <c r="E22" s="39" t="s">
        <v>4</v>
      </c>
      <c r="F22" s="39" t="s">
        <v>4</v>
      </c>
      <c r="G22" s="39" t="s">
        <v>4</v>
      </c>
      <c r="H22" s="37" t="s">
        <v>4</v>
      </c>
      <c r="I22" s="39" t="s">
        <v>4</v>
      </c>
      <c r="J22" s="39" t="s">
        <v>114</v>
      </c>
      <c r="K22" s="39" t="s">
        <v>114</v>
      </c>
      <c r="L22" s="37" t="s">
        <v>4</v>
      </c>
      <c r="M22" s="37" t="s">
        <v>113</v>
      </c>
      <c r="N22" s="37" t="s">
        <v>113</v>
      </c>
      <c r="O22" s="39" t="s">
        <v>4</v>
      </c>
      <c r="P22" s="39" t="s">
        <v>113</v>
      </c>
      <c r="Q22" s="37" t="s">
        <v>113</v>
      </c>
      <c r="R22" s="37" t="s">
        <v>115</v>
      </c>
      <c r="S22" s="39" t="s">
        <v>114</v>
      </c>
      <c r="T22" s="37" t="s">
        <v>113</v>
      </c>
      <c r="U22" s="37" t="s">
        <v>113</v>
      </c>
      <c r="V22" s="37" t="s">
        <v>113</v>
      </c>
      <c r="W22" s="39" t="s">
        <v>114</v>
      </c>
      <c r="X22" s="35"/>
      <c r="AS22" s="123">
        <v>2</v>
      </c>
      <c r="AT22" s="123" t="s">
        <v>124</v>
      </c>
      <c r="AU22" s="51">
        <v>6</v>
      </c>
      <c r="AV22" s="52" t="s">
        <v>150</v>
      </c>
      <c r="AW22" s="52">
        <v>8</v>
      </c>
      <c r="AX22" s="52">
        <v>21</v>
      </c>
      <c r="AY22" s="52">
        <v>1</v>
      </c>
      <c r="AZ22" s="52">
        <v>0</v>
      </c>
      <c r="BA22" s="6"/>
    </row>
    <row r="23" spans="1:53" x14ac:dyDescent="0.25">
      <c r="A23" s="34">
        <v>19</v>
      </c>
      <c r="B23" s="150" t="s">
        <v>101</v>
      </c>
      <c r="C23" s="150"/>
      <c r="D23" s="37" t="s">
        <v>115</v>
      </c>
      <c r="E23" s="39" t="s">
        <v>4</v>
      </c>
      <c r="F23" s="39" t="s">
        <v>4</v>
      </c>
      <c r="G23" s="39" t="s">
        <v>4</v>
      </c>
      <c r="H23" s="37" t="s">
        <v>115</v>
      </c>
      <c r="I23" s="39" t="s">
        <v>4</v>
      </c>
      <c r="J23" s="39" t="s">
        <v>114</v>
      </c>
      <c r="K23" s="39" t="s">
        <v>114</v>
      </c>
      <c r="L23" s="37" t="s">
        <v>113</v>
      </c>
      <c r="M23" s="37" t="s">
        <v>113</v>
      </c>
      <c r="N23" s="37" t="s">
        <v>113</v>
      </c>
      <c r="O23" s="39" t="s">
        <v>4</v>
      </c>
      <c r="P23" s="39" t="s">
        <v>113</v>
      </c>
      <c r="Q23" s="37" t="s">
        <v>113</v>
      </c>
      <c r="R23" s="37" t="s">
        <v>115</v>
      </c>
      <c r="S23" s="39" t="s">
        <v>114</v>
      </c>
      <c r="T23" s="37" t="s">
        <v>113</v>
      </c>
      <c r="U23" s="37" t="s">
        <v>113</v>
      </c>
      <c r="V23" s="37" t="s">
        <v>113</v>
      </c>
      <c r="W23" s="39" t="s">
        <v>114</v>
      </c>
      <c r="X23" s="35"/>
      <c r="AS23" s="125"/>
      <c r="AT23" s="125"/>
      <c r="AU23" s="51">
        <v>11</v>
      </c>
      <c r="AV23" s="52" t="s">
        <v>151</v>
      </c>
      <c r="AW23" s="52">
        <v>0</v>
      </c>
      <c r="AX23" s="52">
        <v>0</v>
      </c>
      <c r="AY23" s="52">
        <v>25</v>
      </c>
      <c r="AZ23" s="52">
        <v>5</v>
      </c>
      <c r="BA23" s="6"/>
    </row>
    <row r="24" spans="1:53" x14ac:dyDescent="0.25">
      <c r="A24" s="34">
        <v>20</v>
      </c>
      <c r="B24" s="150" t="s">
        <v>102</v>
      </c>
      <c r="C24" s="150"/>
      <c r="D24" s="37" t="s">
        <v>113</v>
      </c>
      <c r="E24" s="39" t="s">
        <v>114</v>
      </c>
      <c r="F24" s="39" t="s">
        <v>4</v>
      </c>
      <c r="G24" s="39" t="s">
        <v>114</v>
      </c>
      <c r="H24" s="37" t="s">
        <v>115</v>
      </c>
      <c r="I24" s="39" t="s">
        <v>4</v>
      </c>
      <c r="J24" s="39" t="s">
        <v>114</v>
      </c>
      <c r="K24" s="39" t="s">
        <v>114</v>
      </c>
      <c r="L24" s="37" t="s">
        <v>113</v>
      </c>
      <c r="M24" s="37" t="s">
        <v>115</v>
      </c>
      <c r="N24" s="37" t="s">
        <v>115</v>
      </c>
      <c r="O24" s="39" t="s">
        <v>114</v>
      </c>
      <c r="P24" s="39" t="s">
        <v>114</v>
      </c>
      <c r="Q24" s="37" t="s">
        <v>115</v>
      </c>
      <c r="R24" s="37" t="s">
        <v>115</v>
      </c>
      <c r="S24" s="39" t="s">
        <v>114</v>
      </c>
      <c r="T24" s="37" t="s">
        <v>115</v>
      </c>
      <c r="U24" s="37" t="s">
        <v>115</v>
      </c>
      <c r="V24" s="37" t="s">
        <v>113</v>
      </c>
      <c r="W24" s="39" t="s">
        <v>114</v>
      </c>
      <c r="X24" s="35"/>
      <c r="AS24" s="125"/>
      <c r="AT24" s="125"/>
      <c r="AU24" s="51">
        <v>12</v>
      </c>
      <c r="AV24" s="52" t="s">
        <v>150</v>
      </c>
      <c r="AW24" s="52">
        <v>19</v>
      </c>
      <c r="AX24" s="52">
        <v>11</v>
      </c>
      <c r="AY24" s="52">
        <v>0</v>
      </c>
      <c r="AZ24" s="52">
        <v>0</v>
      </c>
      <c r="BA24" s="6"/>
    </row>
    <row r="25" spans="1:53" x14ac:dyDescent="0.25">
      <c r="A25" s="34">
        <v>21</v>
      </c>
      <c r="B25" s="150" t="s">
        <v>103</v>
      </c>
      <c r="C25" s="150"/>
      <c r="D25" s="37" t="s">
        <v>115</v>
      </c>
      <c r="E25" s="39" t="s">
        <v>114</v>
      </c>
      <c r="F25" s="39" t="s">
        <v>114</v>
      </c>
      <c r="G25" s="39" t="s">
        <v>4</v>
      </c>
      <c r="H25" s="37" t="s">
        <v>113</v>
      </c>
      <c r="I25" s="39" t="s">
        <v>4</v>
      </c>
      <c r="J25" s="39" t="s">
        <v>114</v>
      </c>
      <c r="K25" s="39" t="s">
        <v>114</v>
      </c>
      <c r="L25" s="37" t="s">
        <v>115</v>
      </c>
      <c r="M25" s="37" t="s">
        <v>113</v>
      </c>
      <c r="N25" s="37" t="s">
        <v>113</v>
      </c>
      <c r="O25" s="39" t="s">
        <v>114</v>
      </c>
      <c r="P25" s="39" t="s">
        <v>114</v>
      </c>
      <c r="Q25" s="37" t="s">
        <v>113</v>
      </c>
      <c r="R25" s="37" t="s">
        <v>113</v>
      </c>
      <c r="S25" s="39" t="s">
        <v>4</v>
      </c>
      <c r="T25" s="37" t="s">
        <v>115</v>
      </c>
      <c r="U25" s="37" t="s">
        <v>113</v>
      </c>
      <c r="V25" s="37" t="s">
        <v>113</v>
      </c>
      <c r="W25" s="39" t="s">
        <v>114</v>
      </c>
      <c r="X25" s="35"/>
      <c r="AS25" s="124"/>
      <c r="AT25" s="124"/>
      <c r="AU25" s="51">
        <v>17</v>
      </c>
      <c r="AV25" s="52" t="s">
        <v>151</v>
      </c>
      <c r="AW25" s="52">
        <v>0</v>
      </c>
      <c r="AX25" s="52">
        <v>0</v>
      </c>
      <c r="AY25" s="52">
        <v>25</v>
      </c>
      <c r="AZ25" s="52">
        <v>5</v>
      </c>
      <c r="BA25" s="6"/>
    </row>
    <row r="26" spans="1:53" x14ac:dyDescent="0.25">
      <c r="A26" s="34">
        <v>22</v>
      </c>
      <c r="B26" s="150" t="s">
        <v>104</v>
      </c>
      <c r="C26" s="150"/>
      <c r="D26" s="37" t="s">
        <v>115</v>
      </c>
      <c r="E26" s="39" t="s">
        <v>4</v>
      </c>
      <c r="F26" s="39" t="s">
        <v>4</v>
      </c>
      <c r="G26" s="39" t="s">
        <v>4</v>
      </c>
      <c r="H26" s="37" t="s">
        <v>4</v>
      </c>
      <c r="I26" s="39" t="s">
        <v>114</v>
      </c>
      <c r="J26" s="39" t="s">
        <v>4</v>
      </c>
      <c r="K26" s="39" t="s">
        <v>114</v>
      </c>
      <c r="L26" s="37" t="s">
        <v>115</v>
      </c>
      <c r="M26" s="37" t="s">
        <v>115</v>
      </c>
      <c r="N26" s="37" t="s">
        <v>113</v>
      </c>
      <c r="O26" s="39" t="s">
        <v>114</v>
      </c>
      <c r="P26" s="39" t="s">
        <v>4</v>
      </c>
      <c r="Q26" s="37" t="s">
        <v>115</v>
      </c>
      <c r="R26" s="37" t="s">
        <v>115</v>
      </c>
      <c r="S26" s="39" t="s">
        <v>114</v>
      </c>
      <c r="T26" s="37" t="s">
        <v>115</v>
      </c>
      <c r="U26" s="37" t="s">
        <v>115</v>
      </c>
      <c r="V26" s="37" t="s">
        <v>115</v>
      </c>
      <c r="W26" s="39" t="s">
        <v>4</v>
      </c>
      <c r="X26" s="35"/>
      <c r="AS26" s="123">
        <v>3</v>
      </c>
      <c r="AT26" s="123" t="s">
        <v>125</v>
      </c>
      <c r="AU26" s="51">
        <v>4</v>
      </c>
      <c r="AV26" s="52" t="s">
        <v>150</v>
      </c>
      <c r="AW26" s="52">
        <v>9</v>
      </c>
      <c r="AX26" s="52">
        <v>21</v>
      </c>
      <c r="AY26" s="52">
        <v>0</v>
      </c>
      <c r="AZ26" s="52">
        <v>0</v>
      </c>
      <c r="BA26" s="6"/>
    </row>
    <row r="27" spans="1:53" x14ac:dyDescent="0.25">
      <c r="A27" s="34">
        <v>23</v>
      </c>
      <c r="B27" s="150" t="s">
        <v>105</v>
      </c>
      <c r="C27" s="150"/>
      <c r="D27" s="37" t="s">
        <v>115</v>
      </c>
      <c r="E27" s="39" t="s">
        <v>114</v>
      </c>
      <c r="F27" s="39" t="s">
        <v>4</v>
      </c>
      <c r="G27" s="39" t="s">
        <v>4</v>
      </c>
      <c r="H27" s="37" t="s">
        <v>113</v>
      </c>
      <c r="I27" s="39" t="s">
        <v>4</v>
      </c>
      <c r="J27" s="39" t="s">
        <v>114</v>
      </c>
      <c r="K27" s="39" t="s">
        <v>114</v>
      </c>
      <c r="L27" s="37" t="s">
        <v>113</v>
      </c>
      <c r="M27" s="37" t="s">
        <v>113</v>
      </c>
      <c r="N27" s="37" t="s">
        <v>113</v>
      </c>
      <c r="O27" s="39" t="s">
        <v>114</v>
      </c>
      <c r="P27" s="39" t="s">
        <v>114</v>
      </c>
      <c r="Q27" s="37" t="s">
        <v>113</v>
      </c>
      <c r="R27" s="37" t="s">
        <v>113</v>
      </c>
      <c r="S27" s="39" t="s">
        <v>114</v>
      </c>
      <c r="T27" s="37" t="s">
        <v>113</v>
      </c>
      <c r="U27" s="37" t="s">
        <v>113</v>
      </c>
      <c r="V27" s="37" t="s">
        <v>113</v>
      </c>
      <c r="W27" s="39" t="s">
        <v>114</v>
      </c>
      <c r="X27" s="35"/>
      <c r="AS27" s="125"/>
      <c r="AT27" s="125"/>
      <c r="AU27" s="51">
        <v>14</v>
      </c>
      <c r="AV27" s="52" t="s">
        <v>151</v>
      </c>
      <c r="AW27" s="52">
        <v>0</v>
      </c>
      <c r="AX27" s="52">
        <v>1</v>
      </c>
      <c r="AY27" s="52">
        <v>26</v>
      </c>
      <c r="AZ27" s="52">
        <v>3</v>
      </c>
      <c r="BA27" s="6"/>
    </row>
    <row r="28" spans="1:53" x14ac:dyDescent="0.25">
      <c r="A28" s="34">
        <v>24</v>
      </c>
      <c r="B28" s="150" t="s">
        <v>106</v>
      </c>
      <c r="C28" s="150"/>
      <c r="D28" s="37" t="s">
        <v>115</v>
      </c>
      <c r="E28" s="39" t="s">
        <v>114</v>
      </c>
      <c r="F28" s="39" t="s">
        <v>4</v>
      </c>
      <c r="G28" s="39" t="s">
        <v>4</v>
      </c>
      <c r="H28" s="37" t="s">
        <v>113</v>
      </c>
      <c r="I28" s="39" t="s">
        <v>4</v>
      </c>
      <c r="J28" s="39" t="s">
        <v>114</v>
      </c>
      <c r="K28" s="39" t="s">
        <v>114</v>
      </c>
      <c r="L28" s="37" t="s">
        <v>113</v>
      </c>
      <c r="M28" s="37" t="s">
        <v>113</v>
      </c>
      <c r="N28" s="37" t="s">
        <v>113</v>
      </c>
      <c r="O28" s="39" t="s">
        <v>114</v>
      </c>
      <c r="P28" s="39" t="s">
        <v>114</v>
      </c>
      <c r="Q28" s="37" t="s">
        <v>113</v>
      </c>
      <c r="R28" s="37" t="s">
        <v>113</v>
      </c>
      <c r="S28" s="39" t="s">
        <v>4</v>
      </c>
      <c r="T28" s="37" t="s">
        <v>113</v>
      </c>
      <c r="U28" s="37" t="s">
        <v>113</v>
      </c>
      <c r="V28" s="37" t="s">
        <v>113</v>
      </c>
      <c r="W28" s="39" t="s">
        <v>114</v>
      </c>
      <c r="X28" s="35"/>
      <c r="AS28" s="125"/>
      <c r="AT28" s="125"/>
      <c r="AU28" s="51">
        <v>16</v>
      </c>
      <c r="AV28" s="52" t="s">
        <v>150</v>
      </c>
      <c r="AW28" s="52">
        <v>16</v>
      </c>
      <c r="AX28" s="52">
        <v>14</v>
      </c>
      <c r="AY28" s="52">
        <v>0</v>
      </c>
      <c r="AZ28" s="52">
        <v>0</v>
      </c>
      <c r="BA28" s="6"/>
    </row>
    <row r="29" spans="1:53" x14ac:dyDescent="0.25">
      <c r="A29" s="34">
        <v>25</v>
      </c>
      <c r="B29" s="150" t="s">
        <v>107</v>
      </c>
      <c r="C29" s="150"/>
      <c r="D29" s="37" t="s">
        <v>115</v>
      </c>
      <c r="E29" s="39" t="s">
        <v>4</v>
      </c>
      <c r="F29" s="39" t="s">
        <v>4</v>
      </c>
      <c r="G29" s="39" t="s">
        <v>4</v>
      </c>
      <c r="H29" s="37" t="s">
        <v>4</v>
      </c>
      <c r="I29" s="39" t="s">
        <v>4</v>
      </c>
      <c r="J29" s="39" t="s">
        <v>4</v>
      </c>
      <c r="K29" s="39" t="s">
        <v>4</v>
      </c>
      <c r="L29" s="37" t="s">
        <v>113</v>
      </c>
      <c r="M29" s="37" t="s">
        <v>113</v>
      </c>
      <c r="N29" s="37" t="s">
        <v>113</v>
      </c>
      <c r="O29" s="39" t="s">
        <v>4</v>
      </c>
      <c r="P29" s="39" t="s">
        <v>4</v>
      </c>
      <c r="Q29" s="37" t="s">
        <v>113</v>
      </c>
      <c r="R29" s="37" t="s">
        <v>113</v>
      </c>
      <c r="S29" s="39" t="s">
        <v>4</v>
      </c>
      <c r="T29" s="37" t="s">
        <v>113</v>
      </c>
      <c r="U29" s="37" t="s">
        <v>113</v>
      </c>
      <c r="V29" s="37" t="s">
        <v>113</v>
      </c>
      <c r="W29" s="39" t="s">
        <v>4</v>
      </c>
      <c r="X29" s="35"/>
      <c r="AS29" s="124"/>
      <c r="AT29" s="124"/>
      <c r="AU29" s="51">
        <v>10</v>
      </c>
      <c r="AV29" s="52" t="s">
        <v>151</v>
      </c>
      <c r="AW29" s="52">
        <v>0</v>
      </c>
      <c r="AX29" s="52">
        <v>0</v>
      </c>
      <c r="AY29" s="52">
        <v>25</v>
      </c>
      <c r="AZ29" s="52">
        <v>5</v>
      </c>
      <c r="BA29" s="6"/>
    </row>
    <row r="30" spans="1:53" x14ac:dyDescent="0.25">
      <c r="A30" s="34">
        <v>26</v>
      </c>
      <c r="B30" s="150" t="s">
        <v>108</v>
      </c>
      <c r="C30" s="150"/>
      <c r="D30" s="37" t="s">
        <v>115</v>
      </c>
      <c r="E30" s="39" t="s">
        <v>4</v>
      </c>
      <c r="F30" s="39" t="s">
        <v>4</v>
      </c>
      <c r="G30" s="39" t="s">
        <v>4</v>
      </c>
      <c r="H30" s="37" t="s">
        <v>113</v>
      </c>
      <c r="I30" s="39" t="s">
        <v>4</v>
      </c>
      <c r="J30" s="39" t="s">
        <v>114</v>
      </c>
      <c r="K30" s="39" t="s">
        <v>114</v>
      </c>
      <c r="L30" s="37" t="s">
        <v>113</v>
      </c>
      <c r="M30" s="37" t="s">
        <v>113</v>
      </c>
      <c r="N30" s="37" t="s">
        <v>113</v>
      </c>
      <c r="O30" s="39" t="s">
        <v>114</v>
      </c>
      <c r="P30" s="39" t="s">
        <v>114</v>
      </c>
      <c r="Q30" s="37" t="s">
        <v>113</v>
      </c>
      <c r="R30" s="37" t="s">
        <v>113</v>
      </c>
      <c r="S30" s="39" t="s">
        <v>114</v>
      </c>
      <c r="T30" s="37" t="s">
        <v>113</v>
      </c>
      <c r="U30" s="37" t="s">
        <v>113</v>
      </c>
      <c r="V30" s="37" t="s">
        <v>113</v>
      </c>
      <c r="W30" s="39" t="s">
        <v>114</v>
      </c>
      <c r="X30" s="35"/>
      <c r="AS30" s="123">
        <v>4</v>
      </c>
      <c r="AT30" s="123" t="s">
        <v>152</v>
      </c>
      <c r="AU30" s="51">
        <v>3</v>
      </c>
      <c r="AV30" s="52" t="s">
        <v>150</v>
      </c>
      <c r="AW30" s="52">
        <v>5</v>
      </c>
      <c r="AX30" s="52">
        <v>25</v>
      </c>
      <c r="AY30" s="52">
        <v>0</v>
      </c>
      <c r="AZ30" s="52">
        <v>0</v>
      </c>
      <c r="BA30" s="6"/>
    </row>
    <row r="31" spans="1:53" x14ac:dyDescent="0.25">
      <c r="A31" s="34">
        <v>27</v>
      </c>
      <c r="B31" s="150" t="s">
        <v>109</v>
      </c>
      <c r="C31" s="150"/>
      <c r="D31" s="37" t="s">
        <v>115</v>
      </c>
      <c r="E31" s="39" t="s">
        <v>114</v>
      </c>
      <c r="F31" s="39" t="s">
        <v>4</v>
      </c>
      <c r="G31" s="39" t="s">
        <v>114</v>
      </c>
      <c r="H31" s="37" t="s">
        <v>115</v>
      </c>
      <c r="I31" s="39" t="s">
        <v>4</v>
      </c>
      <c r="J31" s="39" t="s">
        <v>114</v>
      </c>
      <c r="K31" s="39" t="s">
        <v>114</v>
      </c>
      <c r="L31" s="37" t="s">
        <v>113</v>
      </c>
      <c r="M31" s="37" t="s">
        <v>113</v>
      </c>
      <c r="N31" s="37" t="s">
        <v>113</v>
      </c>
      <c r="O31" s="39" t="s">
        <v>114</v>
      </c>
      <c r="P31" s="39" t="s">
        <v>114</v>
      </c>
      <c r="Q31" s="37" t="s">
        <v>113</v>
      </c>
      <c r="R31" s="37" t="s">
        <v>113</v>
      </c>
      <c r="S31" s="39" t="s">
        <v>4</v>
      </c>
      <c r="T31" s="37" t="s">
        <v>113</v>
      </c>
      <c r="U31" s="37" t="s">
        <v>113</v>
      </c>
      <c r="V31" s="37" t="s">
        <v>113</v>
      </c>
      <c r="W31" s="39" t="s">
        <v>114</v>
      </c>
      <c r="X31" s="35"/>
      <c r="AS31" s="125"/>
      <c r="AT31" s="125"/>
      <c r="AU31" s="51">
        <v>19</v>
      </c>
      <c r="AV31" s="52" t="s">
        <v>151</v>
      </c>
      <c r="AW31" s="52">
        <v>0</v>
      </c>
      <c r="AX31" s="52">
        <v>0</v>
      </c>
      <c r="AY31" s="52">
        <v>26</v>
      </c>
      <c r="AZ31" s="52">
        <v>4</v>
      </c>
      <c r="BA31" s="6"/>
    </row>
    <row r="32" spans="1:53" x14ac:dyDescent="0.25">
      <c r="A32" s="34">
        <v>28</v>
      </c>
      <c r="B32" s="150" t="s">
        <v>110</v>
      </c>
      <c r="C32" s="150"/>
      <c r="D32" s="37" t="s">
        <v>115</v>
      </c>
      <c r="E32" s="39" t="s">
        <v>4</v>
      </c>
      <c r="F32" s="39" t="s">
        <v>4</v>
      </c>
      <c r="G32" s="39" t="s">
        <v>4</v>
      </c>
      <c r="H32" s="37" t="s">
        <v>113</v>
      </c>
      <c r="I32" s="39" t="s">
        <v>114</v>
      </c>
      <c r="J32" s="39" t="s">
        <v>114</v>
      </c>
      <c r="K32" s="39" t="s">
        <v>114</v>
      </c>
      <c r="L32" s="37" t="s">
        <v>115</v>
      </c>
      <c r="M32" s="37" t="s">
        <v>113</v>
      </c>
      <c r="N32" s="37" t="s">
        <v>113</v>
      </c>
      <c r="O32" s="39" t="s">
        <v>114</v>
      </c>
      <c r="P32" s="39" t="s">
        <v>114</v>
      </c>
      <c r="Q32" s="37" t="s">
        <v>113</v>
      </c>
      <c r="R32" s="37" t="s">
        <v>113</v>
      </c>
      <c r="S32" s="39" t="s">
        <v>114</v>
      </c>
      <c r="T32" s="37" t="s">
        <v>113</v>
      </c>
      <c r="U32" s="37" t="s">
        <v>115</v>
      </c>
      <c r="V32" s="37" t="s">
        <v>115</v>
      </c>
      <c r="W32" s="39" t="s">
        <v>114</v>
      </c>
      <c r="X32" s="35"/>
      <c r="AS32" s="125"/>
      <c r="AT32" s="125"/>
      <c r="AU32" s="51">
        <v>20</v>
      </c>
      <c r="AV32" s="52" t="s">
        <v>150</v>
      </c>
      <c r="AW32" s="52">
        <v>26</v>
      </c>
      <c r="AX32" s="52">
        <v>4</v>
      </c>
      <c r="AY32" s="52">
        <v>0</v>
      </c>
      <c r="AZ32" s="52">
        <v>0</v>
      </c>
      <c r="BA32" s="6"/>
    </row>
    <row r="33" spans="1:53" x14ac:dyDescent="0.25">
      <c r="A33" s="34">
        <v>29</v>
      </c>
      <c r="B33" s="150" t="s">
        <v>111</v>
      </c>
      <c r="C33" s="150"/>
      <c r="D33" s="37" t="s">
        <v>131</v>
      </c>
      <c r="E33" s="39" t="s">
        <v>4</v>
      </c>
      <c r="F33" s="39" t="s">
        <v>4</v>
      </c>
      <c r="G33" s="39" t="s">
        <v>4</v>
      </c>
      <c r="H33" s="37" t="s">
        <v>113</v>
      </c>
      <c r="I33" s="39" t="s">
        <v>4</v>
      </c>
      <c r="J33" s="39" t="s">
        <v>114</v>
      </c>
      <c r="K33" s="39" t="s">
        <v>4</v>
      </c>
      <c r="L33" s="37" t="s">
        <v>115</v>
      </c>
      <c r="M33" s="37" t="s">
        <v>115</v>
      </c>
      <c r="N33" s="37" t="s">
        <v>115</v>
      </c>
      <c r="O33" s="39" t="s">
        <v>114</v>
      </c>
      <c r="P33" s="39" t="s">
        <v>114</v>
      </c>
      <c r="Q33" s="37" t="s">
        <v>113</v>
      </c>
      <c r="R33" s="37" t="s">
        <v>115</v>
      </c>
      <c r="S33" s="39" t="s">
        <v>4</v>
      </c>
      <c r="T33" s="37" t="s">
        <v>113</v>
      </c>
      <c r="U33" s="37" t="s">
        <v>113</v>
      </c>
      <c r="V33" s="37" t="s">
        <v>113</v>
      </c>
      <c r="W33" s="39" t="s">
        <v>114</v>
      </c>
      <c r="X33" s="35"/>
      <c r="AS33" s="124"/>
      <c r="AT33" s="124"/>
      <c r="AU33" s="51">
        <v>5</v>
      </c>
      <c r="AV33" s="52" t="s">
        <v>151</v>
      </c>
      <c r="AW33" s="52">
        <v>0</v>
      </c>
      <c r="AX33" s="52">
        <v>5</v>
      </c>
      <c r="AY33" s="52">
        <v>19</v>
      </c>
      <c r="AZ33" s="52">
        <v>6</v>
      </c>
      <c r="BA33" s="6"/>
    </row>
    <row r="34" spans="1:53" x14ac:dyDescent="0.25">
      <c r="A34" s="34">
        <v>30</v>
      </c>
      <c r="B34" s="150" t="s">
        <v>112</v>
      </c>
      <c r="C34" s="150"/>
      <c r="D34" s="37" t="s">
        <v>115</v>
      </c>
      <c r="E34" s="39" t="s">
        <v>4</v>
      </c>
      <c r="F34" s="39" t="s">
        <v>4</v>
      </c>
      <c r="G34" s="39" t="s">
        <v>4</v>
      </c>
      <c r="H34" s="37" t="s">
        <v>113</v>
      </c>
      <c r="I34" s="39" t="s">
        <v>4</v>
      </c>
      <c r="J34" s="39" t="s">
        <v>114</v>
      </c>
      <c r="K34" s="39" t="s">
        <v>114</v>
      </c>
      <c r="L34" s="37" t="s">
        <v>113</v>
      </c>
      <c r="M34" s="37" t="s">
        <v>113</v>
      </c>
      <c r="N34" s="37" t="s">
        <v>113</v>
      </c>
      <c r="O34" s="39" t="s">
        <v>4</v>
      </c>
      <c r="P34" s="39" t="s">
        <v>114</v>
      </c>
      <c r="Q34" s="37" t="s">
        <v>113</v>
      </c>
      <c r="R34" s="37" t="s">
        <v>113</v>
      </c>
      <c r="S34" s="39" t="s">
        <v>4</v>
      </c>
      <c r="T34" s="37" t="s">
        <v>113</v>
      </c>
      <c r="U34" s="37" t="s">
        <v>113</v>
      </c>
      <c r="V34" s="37" t="s">
        <v>113</v>
      </c>
      <c r="W34" s="39" t="s">
        <v>114</v>
      </c>
      <c r="X34" s="35"/>
      <c r="AS34" s="123">
        <v>5</v>
      </c>
      <c r="AT34" s="123" t="s">
        <v>127</v>
      </c>
      <c r="AU34" s="52">
        <v>7</v>
      </c>
      <c r="AV34" s="52" t="s">
        <v>150</v>
      </c>
      <c r="AW34" s="52">
        <v>21</v>
      </c>
      <c r="AX34" s="52">
        <v>9</v>
      </c>
      <c r="AY34" s="52">
        <v>0</v>
      </c>
      <c r="AZ34" s="52">
        <v>0</v>
      </c>
      <c r="BA34" s="6"/>
    </row>
    <row r="35" spans="1:53" x14ac:dyDescent="0.25">
      <c r="A35" s="48"/>
      <c r="B35" s="69"/>
      <c r="C35" s="70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  <c r="AS35" s="125"/>
      <c r="AT35" s="125"/>
      <c r="AU35" s="52">
        <v>15</v>
      </c>
      <c r="AV35" s="52" t="s">
        <v>151</v>
      </c>
      <c r="AW35" s="52">
        <v>0</v>
      </c>
      <c r="AX35" s="52">
        <v>0</v>
      </c>
      <c r="AY35" s="52">
        <v>24</v>
      </c>
      <c r="AZ35" s="52">
        <v>6</v>
      </c>
      <c r="BA35" s="6"/>
    </row>
    <row r="36" spans="1:53" x14ac:dyDescent="0.25">
      <c r="A36" s="48"/>
      <c r="B36" s="131" t="s">
        <v>144</v>
      </c>
      <c r="C36" s="132"/>
      <c r="D36" s="49">
        <v>0</v>
      </c>
      <c r="E36" s="49">
        <v>10</v>
      </c>
      <c r="F36" s="49">
        <v>5</v>
      </c>
      <c r="G36" s="49">
        <v>9</v>
      </c>
      <c r="H36" s="49">
        <v>0</v>
      </c>
      <c r="I36" s="49">
        <v>8</v>
      </c>
      <c r="J36" s="49">
        <v>21</v>
      </c>
      <c r="K36" s="49">
        <v>19</v>
      </c>
      <c r="L36" s="49">
        <v>0</v>
      </c>
      <c r="M36" s="49">
        <v>0</v>
      </c>
      <c r="N36" s="49">
        <v>0</v>
      </c>
      <c r="O36" s="49">
        <v>19</v>
      </c>
      <c r="P36" s="49">
        <v>18</v>
      </c>
      <c r="Q36" s="49">
        <v>0</v>
      </c>
      <c r="R36" s="49">
        <v>0</v>
      </c>
      <c r="S36" s="49">
        <v>16</v>
      </c>
      <c r="T36" s="49">
        <v>0</v>
      </c>
      <c r="U36" s="49">
        <v>0</v>
      </c>
      <c r="V36" s="49">
        <v>0</v>
      </c>
      <c r="W36" s="49">
        <v>24</v>
      </c>
      <c r="X36" s="50"/>
      <c r="AS36" s="125"/>
      <c r="AT36" s="125"/>
      <c r="AU36" s="52">
        <v>8</v>
      </c>
      <c r="AV36" s="52" t="s">
        <v>150</v>
      </c>
      <c r="AW36" s="52">
        <v>19</v>
      </c>
      <c r="AX36" s="52">
        <v>11</v>
      </c>
      <c r="AY36" s="52">
        <v>0</v>
      </c>
      <c r="AZ36" s="52">
        <v>0</v>
      </c>
      <c r="BA36" s="6"/>
    </row>
    <row r="37" spans="1:53" x14ac:dyDescent="0.25">
      <c r="A37" s="48"/>
      <c r="B37" s="131" t="s">
        <v>145</v>
      </c>
      <c r="C37" s="132"/>
      <c r="D37" s="49">
        <v>1</v>
      </c>
      <c r="E37" s="49">
        <v>20</v>
      </c>
      <c r="F37" s="49">
        <v>25</v>
      </c>
      <c r="G37" s="49">
        <v>21</v>
      </c>
      <c r="H37" s="49">
        <v>5</v>
      </c>
      <c r="I37" s="49">
        <v>21</v>
      </c>
      <c r="J37" s="49">
        <v>9</v>
      </c>
      <c r="K37" s="49">
        <v>11</v>
      </c>
      <c r="L37" s="49">
        <v>3</v>
      </c>
      <c r="M37" s="49">
        <v>0</v>
      </c>
      <c r="N37" s="49">
        <v>0</v>
      </c>
      <c r="O37" s="49">
        <v>11</v>
      </c>
      <c r="P37" s="49">
        <v>10</v>
      </c>
      <c r="Q37" s="49">
        <v>1</v>
      </c>
      <c r="R37" s="49">
        <v>0</v>
      </c>
      <c r="S37" s="49">
        <v>14</v>
      </c>
      <c r="T37" s="49">
        <v>0</v>
      </c>
      <c r="U37" s="49">
        <v>0</v>
      </c>
      <c r="V37" s="49">
        <v>0</v>
      </c>
      <c r="W37" s="49">
        <v>6</v>
      </c>
      <c r="X37" s="50"/>
      <c r="AS37" s="125"/>
      <c r="AT37" s="125"/>
      <c r="AU37" s="55">
        <v>18</v>
      </c>
      <c r="AV37" s="52" t="s">
        <v>151</v>
      </c>
      <c r="AW37" s="52">
        <v>0</v>
      </c>
      <c r="AX37" s="52">
        <v>0</v>
      </c>
      <c r="AY37" s="52">
        <v>26</v>
      </c>
      <c r="AZ37" s="52">
        <v>4</v>
      </c>
      <c r="BA37" s="6"/>
    </row>
    <row r="38" spans="1:53" x14ac:dyDescent="0.25">
      <c r="A38" s="48"/>
      <c r="B38" s="131" t="s">
        <v>146</v>
      </c>
      <c r="C38" s="132"/>
      <c r="D38" s="49">
        <v>6</v>
      </c>
      <c r="E38" s="49">
        <v>0</v>
      </c>
      <c r="F38" s="49">
        <v>0</v>
      </c>
      <c r="G38" s="49">
        <v>0</v>
      </c>
      <c r="H38" s="49">
        <v>19</v>
      </c>
      <c r="I38" s="49">
        <v>1</v>
      </c>
      <c r="J38" s="49">
        <v>0</v>
      </c>
      <c r="K38" s="49">
        <v>0</v>
      </c>
      <c r="L38" s="49">
        <v>21</v>
      </c>
      <c r="M38" s="49">
        <v>25</v>
      </c>
      <c r="N38" s="49">
        <v>25</v>
      </c>
      <c r="O38" s="49">
        <v>0</v>
      </c>
      <c r="P38" s="49">
        <v>2</v>
      </c>
      <c r="Q38" s="49">
        <v>26</v>
      </c>
      <c r="R38" s="49">
        <v>24</v>
      </c>
      <c r="S38" s="49">
        <v>0</v>
      </c>
      <c r="T38" s="49">
        <v>25</v>
      </c>
      <c r="U38" s="49">
        <v>26</v>
      </c>
      <c r="V38" s="49">
        <v>26</v>
      </c>
      <c r="W38" s="49">
        <v>0</v>
      </c>
      <c r="X38" s="50"/>
      <c r="AS38" s="125"/>
      <c r="AT38" s="125"/>
      <c r="AU38" s="55">
        <v>13</v>
      </c>
      <c r="AV38" s="52" t="s">
        <v>150</v>
      </c>
      <c r="AW38" s="52">
        <v>18</v>
      </c>
      <c r="AX38" s="52">
        <v>10</v>
      </c>
      <c r="AY38" s="52">
        <v>2</v>
      </c>
      <c r="AZ38" s="52">
        <v>0</v>
      </c>
      <c r="BA38" s="6"/>
    </row>
    <row r="39" spans="1:53" x14ac:dyDescent="0.25">
      <c r="A39" s="48"/>
      <c r="B39" s="131" t="s">
        <v>147</v>
      </c>
      <c r="C39" s="132"/>
      <c r="D39" s="49">
        <v>23</v>
      </c>
      <c r="E39" s="49">
        <v>0</v>
      </c>
      <c r="F39" s="49">
        <v>0</v>
      </c>
      <c r="G39" s="49">
        <v>0</v>
      </c>
      <c r="H39" s="49">
        <v>6</v>
      </c>
      <c r="I39" s="49">
        <v>0</v>
      </c>
      <c r="J39" s="49">
        <v>0</v>
      </c>
      <c r="K39" s="49">
        <v>0</v>
      </c>
      <c r="L39" s="49">
        <v>6</v>
      </c>
      <c r="M39" s="49">
        <v>5</v>
      </c>
      <c r="N39" s="49">
        <v>5</v>
      </c>
      <c r="O39" s="49">
        <v>0</v>
      </c>
      <c r="P39" s="49">
        <v>0</v>
      </c>
      <c r="Q39" s="49">
        <v>3</v>
      </c>
      <c r="R39" s="49">
        <v>6</v>
      </c>
      <c r="S39" s="49">
        <v>0</v>
      </c>
      <c r="T39" s="49">
        <v>5</v>
      </c>
      <c r="U39" s="49">
        <v>4</v>
      </c>
      <c r="V39" s="49">
        <v>4</v>
      </c>
      <c r="W39" s="49">
        <v>0</v>
      </c>
      <c r="X39" s="50"/>
      <c r="AS39" s="124"/>
      <c r="AT39" s="124"/>
      <c r="AU39" s="55">
        <v>1</v>
      </c>
      <c r="AV39" s="52" t="s">
        <v>151</v>
      </c>
      <c r="AW39" s="52">
        <v>0</v>
      </c>
      <c r="AX39" s="52">
        <v>1</v>
      </c>
      <c r="AY39" s="52">
        <v>6</v>
      </c>
      <c r="AZ39" s="52">
        <v>23</v>
      </c>
      <c r="BA39" s="6"/>
    </row>
    <row r="40" spans="1:53" x14ac:dyDescent="0.25">
      <c r="D40" s="49">
        <v>1</v>
      </c>
      <c r="E40">
        <v>2</v>
      </c>
      <c r="F40">
        <v>3</v>
      </c>
      <c r="G40">
        <v>4</v>
      </c>
      <c r="H40">
        <v>5</v>
      </c>
      <c r="I40">
        <v>6</v>
      </c>
      <c r="J40">
        <v>7</v>
      </c>
      <c r="K40">
        <v>8</v>
      </c>
      <c r="L40">
        <v>9</v>
      </c>
      <c r="M40">
        <v>10</v>
      </c>
      <c r="N40">
        <v>11</v>
      </c>
      <c r="O40">
        <v>12</v>
      </c>
      <c r="P40">
        <v>13</v>
      </c>
      <c r="Q40">
        <v>14</v>
      </c>
      <c r="R40">
        <v>15</v>
      </c>
      <c r="S40">
        <v>16</v>
      </c>
      <c r="T40">
        <v>17</v>
      </c>
      <c r="U40">
        <v>18</v>
      </c>
      <c r="V40">
        <v>19</v>
      </c>
      <c r="W40">
        <v>20</v>
      </c>
    </row>
    <row r="43" spans="1:53" x14ac:dyDescent="0.25">
      <c r="A43" s="111" t="s">
        <v>119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</row>
    <row r="44" spans="1:53" x14ac:dyDescent="0.25">
      <c r="AS44" s="56" t="s">
        <v>1</v>
      </c>
      <c r="AT44" s="56" t="s">
        <v>62</v>
      </c>
      <c r="AU44" s="56" t="s">
        <v>148</v>
      </c>
      <c r="AV44" s="56" t="s">
        <v>149</v>
      </c>
      <c r="AW44" s="56" t="s">
        <v>114</v>
      </c>
      <c r="AX44" s="56" t="s">
        <v>4</v>
      </c>
      <c r="AY44" s="56" t="s">
        <v>113</v>
      </c>
      <c r="AZ44" s="56" t="s">
        <v>115</v>
      </c>
      <c r="BA44" s="56" t="s">
        <v>138</v>
      </c>
    </row>
    <row r="45" spans="1:53" x14ac:dyDescent="0.25">
      <c r="A45" s="157" t="s">
        <v>1</v>
      </c>
      <c r="B45" s="157" t="s">
        <v>81</v>
      </c>
      <c r="C45" s="157"/>
      <c r="D45" s="157" t="s">
        <v>82</v>
      </c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 t="s">
        <v>69</v>
      </c>
      <c r="AS45" s="123">
        <v>1</v>
      </c>
      <c r="AT45" s="123" t="s">
        <v>134</v>
      </c>
      <c r="AU45" s="53">
        <v>2</v>
      </c>
      <c r="AV45" s="54" t="s">
        <v>150</v>
      </c>
      <c r="AW45" s="54">
        <v>10</v>
      </c>
      <c r="AX45" s="54">
        <v>20</v>
      </c>
      <c r="AY45" s="54">
        <v>0</v>
      </c>
      <c r="AZ45" s="54">
        <v>0</v>
      </c>
      <c r="BA45" s="57"/>
    </row>
    <row r="46" spans="1:53" x14ac:dyDescent="0.25">
      <c r="A46" s="157"/>
      <c r="B46" s="157"/>
      <c r="C46" s="157"/>
      <c r="D46" s="36">
        <v>1</v>
      </c>
      <c r="E46" s="38">
        <v>2</v>
      </c>
      <c r="F46" s="38">
        <v>3</v>
      </c>
      <c r="G46" s="38">
        <v>4</v>
      </c>
      <c r="H46" s="36">
        <v>5</v>
      </c>
      <c r="I46" s="38">
        <v>6</v>
      </c>
      <c r="J46" s="38">
        <v>7</v>
      </c>
      <c r="K46" s="38">
        <v>8</v>
      </c>
      <c r="L46" s="36">
        <v>9</v>
      </c>
      <c r="M46" s="36">
        <v>10</v>
      </c>
      <c r="N46" s="36">
        <v>11</v>
      </c>
      <c r="O46" s="38">
        <v>12</v>
      </c>
      <c r="P46" s="38">
        <v>13</v>
      </c>
      <c r="Q46" s="36">
        <v>14</v>
      </c>
      <c r="R46" s="36">
        <v>15</v>
      </c>
      <c r="S46" s="38">
        <v>16</v>
      </c>
      <c r="T46" s="36">
        <v>17</v>
      </c>
      <c r="U46" s="36">
        <v>18</v>
      </c>
      <c r="V46" s="36">
        <v>19</v>
      </c>
      <c r="W46" s="38">
        <v>20</v>
      </c>
      <c r="X46" s="157"/>
      <c r="AS46" s="124"/>
      <c r="AT46" s="124"/>
      <c r="AU46" s="53">
        <v>9</v>
      </c>
      <c r="AV46" s="54" t="s">
        <v>151</v>
      </c>
      <c r="AW46" s="54">
        <v>0</v>
      </c>
      <c r="AX46" s="54">
        <v>3</v>
      </c>
      <c r="AY46" s="54">
        <v>21</v>
      </c>
      <c r="AZ46" s="54">
        <v>6</v>
      </c>
      <c r="BA46" s="6"/>
    </row>
    <row r="47" spans="1:53" x14ac:dyDescent="0.25">
      <c r="A47" s="34">
        <v>1</v>
      </c>
      <c r="B47" s="155" t="s">
        <v>83</v>
      </c>
      <c r="C47" s="155"/>
      <c r="D47" s="37">
        <v>4</v>
      </c>
      <c r="E47" s="39">
        <v>4</v>
      </c>
      <c r="F47" s="39">
        <v>3</v>
      </c>
      <c r="G47" s="39">
        <v>4</v>
      </c>
      <c r="H47" s="37">
        <v>3</v>
      </c>
      <c r="I47" s="39">
        <v>4</v>
      </c>
      <c r="J47" s="39">
        <v>4</v>
      </c>
      <c r="K47" s="39">
        <v>3</v>
      </c>
      <c r="L47" s="37">
        <v>4</v>
      </c>
      <c r="M47" s="37">
        <v>3</v>
      </c>
      <c r="N47" s="37">
        <v>3</v>
      </c>
      <c r="O47" s="39">
        <v>4</v>
      </c>
      <c r="P47" s="39">
        <v>3</v>
      </c>
      <c r="Q47" s="37">
        <v>3</v>
      </c>
      <c r="R47" s="37">
        <v>3</v>
      </c>
      <c r="S47" s="39">
        <v>4</v>
      </c>
      <c r="T47" s="37">
        <v>4</v>
      </c>
      <c r="U47" s="37">
        <v>4</v>
      </c>
      <c r="V47" s="37">
        <v>4</v>
      </c>
      <c r="W47" s="39">
        <v>4</v>
      </c>
      <c r="X47" s="42">
        <f>SUM(D47:W47)</f>
        <v>72</v>
      </c>
      <c r="AS47" s="123">
        <v>2</v>
      </c>
      <c r="AT47" s="123" t="s">
        <v>124</v>
      </c>
      <c r="AU47" s="53">
        <v>6</v>
      </c>
      <c r="AV47" s="54" t="s">
        <v>150</v>
      </c>
      <c r="AW47" s="54">
        <v>8</v>
      </c>
      <c r="AX47" s="54">
        <v>21</v>
      </c>
      <c r="AY47" s="54">
        <v>1</v>
      </c>
      <c r="AZ47" s="54">
        <v>0</v>
      </c>
      <c r="BA47" s="58"/>
    </row>
    <row r="48" spans="1:53" x14ac:dyDescent="0.25">
      <c r="A48" s="34">
        <v>2</v>
      </c>
      <c r="B48" s="150" t="s">
        <v>84</v>
      </c>
      <c r="C48" s="150"/>
      <c r="D48" s="37">
        <v>3</v>
      </c>
      <c r="E48" s="39">
        <v>3</v>
      </c>
      <c r="F48" s="39">
        <v>3</v>
      </c>
      <c r="G48" s="39">
        <v>3</v>
      </c>
      <c r="H48" s="37">
        <v>3</v>
      </c>
      <c r="I48" s="39">
        <v>3</v>
      </c>
      <c r="J48" s="39">
        <v>3</v>
      </c>
      <c r="K48" s="39">
        <v>3</v>
      </c>
      <c r="L48" s="37">
        <v>3</v>
      </c>
      <c r="M48" s="37">
        <v>3</v>
      </c>
      <c r="N48" s="37">
        <v>4</v>
      </c>
      <c r="O48" s="39">
        <v>3</v>
      </c>
      <c r="P48" s="39">
        <v>3</v>
      </c>
      <c r="Q48" s="37">
        <v>3</v>
      </c>
      <c r="R48" s="37">
        <v>3</v>
      </c>
      <c r="S48" s="39">
        <v>3</v>
      </c>
      <c r="T48" s="37">
        <v>3</v>
      </c>
      <c r="U48" s="37">
        <v>3</v>
      </c>
      <c r="V48" s="37">
        <v>3</v>
      </c>
      <c r="W48" s="39">
        <v>3</v>
      </c>
      <c r="X48" s="42">
        <f t="shared" ref="X48:X76" si="0">SUM(D48:W48)</f>
        <v>61</v>
      </c>
      <c r="AS48" s="125"/>
      <c r="AT48" s="125"/>
      <c r="AU48" s="53">
        <v>11</v>
      </c>
      <c r="AV48" s="54" t="s">
        <v>151</v>
      </c>
      <c r="AW48" s="54">
        <v>0</v>
      </c>
      <c r="AX48" s="54">
        <v>0</v>
      </c>
      <c r="AY48" s="54">
        <v>25</v>
      </c>
      <c r="AZ48" s="54">
        <v>5</v>
      </c>
      <c r="BA48" s="6"/>
    </row>
    <row r="49" spans="1:53" x14ac:dyDescent="0.25">
      <c r="A49" s="34">
        <v>3</v>
      </c>
      <c r="B49" s="150" t="s">
        <v>85</v>
      </c>
      <c r="C49" s="150"/>
      <c r="D49" s="37">
        <v>3</v>
      </c>
      <c r="E49" s="39">
        <v>4</v>
      </c>
      <c r="F49" s="39">
        <v>4</v>
      </c>
      <c r="G49" s="39">
        <v>4</v>
      </c>
      <c r="H49" s="37">
        <v>3</v>
      </c>
      <c r="I49" s="39">
        <v>4</v>
      </c>
      <c r="J49" s="39">
        <v>4</v>
      </c>
      <c r="K49" s="39">
        <v>3</v>
      </c>
      <c r="L49" s="37">
        <v>3</v>
      </c>
      <c r="M49" s="37">
        <v>4</v>
      </c>
      <c r="N49" s="37">
        <v>3</v>
      </c>
      <c r="O49" s="39">
        <v>3</v>
      </c>
      <c r="P49" s="39">
        <v>4</v>
      </c>
      <c r="Q49" s="37">
        <v>4</v>
      </c>
      <c r="R49" s="37">
        <v>3</v>
      </c>
      <c r="S49" s="39">
        <v>4</v>
      </c>
      <c r="T49" s="37">
        <v>4</v>
      </c>
      <c r="U49" s="37">
        <v>3</v>
      </c>
      <c r="V49" s="37">
        <v>4</v>
      </c>
      <c r="W49" s="39">
        <v>4</v>
      </c>
      <c r="X49" s="42">
        <f t="shared" si="0"/>
        <v>72</v>
      </c>
      <c r="AS49" s="125"/>
      <c r="AT49" s="125"/>
      <c r="AU49" s="53">
        <v>12</v>
      </c>
      <c r="AV49" s="54" t="s">
        <v>150</v>
      </c>
      <c r="AW49" s="54">
        <v>19</v>
      </c>
      <c r="AX49" s="54">
        <v>11</v>
      </c>
      <c r="AY49" s="54">
        <v>0</v>
      </c>
      <c r="AZ49" s="54">
        <v>0</v>
      </c>
      <c r="BA49" s="6"/>
    </row>
    <row r="50" spans="1:53" x14ac:dyDescent="0.25">
      <c r="A50" s="34">
        <v>4</v>
      </c>
      <c r="B50" s="150" t="s">
        <v>86</v>
      </c>
      <c r="C50" s="150"/>
      <c r="D50" s="37">
        <v>4</v>
      </c>
      <c r="E50" s="39">
        <v>3</v>
      </c>
      <c r="F50" s="39">
        <v>3</v>
      </c>
      <c r="G50" s="39">
        <v>3</v>
      </c>
      <c r="H50" s="37">
        <v>3</v>
      </c>
      <c r="I50" s="39">
        <v>4</v>
      </c>
      <c r="J50" s="39">
        <v>4</v>
      </c>
      <c r="K50" s="39">
        <v>4</v>
      </c>
      <c r="L50" s="37">
        <v>3</v>
      </c>
      <c r="M50" s="37">
        <v>3</v>
      </c>
      <c r="N50" s="37">
        <v>3</v>
      </c>
      <c r="O50" s="39">
        <v>4</v>
      </c>
      <c r="P50" s="39">
        <v>4</v>
      </c>
      <c r="Q50" s="37">
        <v>3</v>
      </c>
      <c r="R50" s="37">
        <v>3</v>
      </c>
      <c r="S50" s="39">
        <v>4</v>
      </c>
      <c r="T50" s="37">
        <v>3</v>
      </c>
      <c r="U50" s="37">
        <v>3</v>
      </c>
      <c r="V50" s="37">
        <v>3</v>
      </c>
      <c r="W50" s="39">
        <v>4</v>
      </c>
      <c r="X50" s="42">
        <f t="shared" si="0"/>
        <v>68</v>
      </c>
      <c r="AS50" s="124"/>
      <c r="AT50" s="124"/>
      <c r="AU50" s="53">
        <v>17</v>
      </c>
      <c r="AV50" s="54" t="s">
        <v>151</v>
      </c>
      <c r="AW50" s="54">
        <v>0</v>
      </c>
      <c r="AX50" s="54">
        <v>0</v>
      </c>
      <c r="AY50" s="54">
        <v>25</v>
      </c>
      <c r="AZ50" s="54">
        <v>5</v>
      </c>
      <c r="BA50" s="6"/>
    </row>
    <row r="51" spans="1:53" x14ac:dyDescent="0.25">
      <c r="A51" s="34">
        <v>5</v>
      </c>
      <c r="B51" s="150" t="s">
        <v>87</v>
      </c>
      <c r="C51" s="150"/>
      <c r="D51" s="37">
        <v>3</v>
      </c>
      <c r="E51" s="39">
        <v>4</v>
      </c>
      <c r="F51" s="39">
        <v>3</v>
      </c>
      <c r="G51" s="39">
        <v>4</v>
      </c>
      <c r="H51" s="37">
        <v>3</v>
      </c>
      <c r="I51" s="39">
        <v>4</v>
      </c>
      <c r="J51" s="39">
        <v>4</v>
      </c>
      <c r="K51" s="39">
        <v>4</v>
      </c>
      <c r="L51" s="37">
        <v>3</v>
      </c>
      <c r="M51" s="37">
        <v>3</v>
      </c>
      <c r="N51" s="37">
        <v>4</v>
      </c>
      <c r="O51" s="39">
        <v>4</v>
      </c>
      <c r="P51" s="39">
        <v>4</v>
      </c>
      <c r="Q51" s="37">
        <v>3</v>
      </c>
      <c r="R51" s="37">
        <v>3</v>
      </c>
      <c r="S51" s="39">
        <v>4</v>
      </c>
      <c r="T51" s="37">
        <v>3</v>
      </c>
      <c r="U51" s="37">
        <v>3</v>
      </c>
      <c r="V51" s="37">
        <v>3</v>
      </c>
      <c r="W51" s="39">
        <v>4</v>
      </c>
      <c r="X51" s="42">
        <f t="shared" si="0"/>
        <v>70</v>
      </c>
      <c r="AS51" s="123">
        <v>3</v>
      </c>
      <c r="AT51" s="123" t="s">
        <v>125</v>
      </c>
      <c r="AU51" s="53">
        <v>4</v>
      </c>
      <c r="AV51" s="54" t="s">
        <v>150</v>
      </c>
      <c r="AW51" s="54">
        <v>9</v>
      </c>
      <c r="AX51" s="54">
        <v>21</v>
      </c>
      <c r="AY51" s="54">
        <v>0</v>
      </c>
      <c r="AZ51" s="54">
        <v>0</v>
      </c>
      <c r="BA51" s="6"/>
    </row>
    <row r="52" spans="1:53" x14ac:dyDescent="0.25">
      <c r="A52" s="34">
        <v>6</v>
      </c>
      <c r="B52" s="150" t="s">
        <v>88</v>
      </c>
      <c r="C52" s="150"/>
      <c r="D52" s="37">
        <v>4</v>
      </c>
      <c r="E52" s="39">
        <v>3</v>
      </c>
      <c r="F52" s="39">
        <v>3</v>
      </c>
      <c r="G52" s="39">
        <v>4</v>
      </c>
      <c r="H52" s="37">
        <v>3</v>
      </c>
      <c r="I52" s="39">
        <v>3</v>
      </c>
      <c r="J52" s="39">
        <v>3</v>
      </c>
      <c r="K52" s="39">
        <v>4</v>
      </c>
      <c r="L52" s="37">
        <v>3</v>
      </c>
      <c r="M52" s="37">
        <v>3</v>
      </c>
      <c r="N52" s="37">
        <v>3</v>
      </c>
      <c r="O52" s="39">
        <v>4</v>
      </c>
      <c r="P52" s="39">
        <v>4</v>
      </c>
      <c r="Q52" s="37">
        <v>3</v>
      </c>
      <c r="R52" s="37">
        <v>3</v>
      </c>
      <c r="S52" s="39">
        <v>4</v>
      </c>
      <c r="T52" s="37">
        <v>3</v>
      </c>
      <c r="U52" s="37">
        <v>3</v>
      </c>
      <c r="V52" s="37">
        <v>3</v>
      </c>
      <c r="W52" s="39">
        <v>4</v>
      </c>
      <c r="X52" s="42">
        <f t="shared" si="0"/>
        <v>67</v>
      </c>
      <c r="AS52" s="125"/>
      <c r="AT52" s="125"/>
      <c r="AU52" s="53">
        <v>14</v>
      </c>
      <c r="AV52" s="54" t="s">
        <v>151</v>
      </c>
      <c r="AW52" s="54">
        <v>0</v>
      </c>
      <c r="AX52" s="54">
        <v>1</v>
      </c>
      <c r="AY52" s="54">
        <v>26</v>
      </c>
      <c r="AZ52" s="54">
        <v>3</v>
      </c>
      <c r="BA52" s="6"/>
    </row>
    <row r="53" spans="1:53" x14ac:dyDescent="0.25">
      <c r="A53" s="34">
        <v>7</v>
      </c>
      <c r="B53" s="150" t="s">
        <v>89</v>
      </c>
      <c r="C53" s="150"/>
      <c r="D53" s="37">
        <v>4</v>
      </c>
      <c r="E53" s="39">
        <v>3</v>
      </c>
      <c r="F53" s="39">
        <v>4</v>
      </c>
      <c r="G53" s="39">
        <v>3</v>
      </c>
      <c r="H53" s="37">
        <v>3</v>
      </c>
      <c r="I53" s="39">
        <v>3</v>
      </c>
      <c r="J53" s="39">
        <v>4</v>
      </c>
      <c r="K53" s="39">
        <v>4</v>
      </c>
      <c r="L53" s="37">
        <v>4</v>
      </c>
      <c r="M53" s="37">
        <v>3</v>
      </c>
      <c r="N53" s="37">
        <v>3</v>
      </c>
      <c r="O53" s="39">
        <v>4</v>
      </c>
      <c r="P53" s="39">
        <v>4</v>
      </c>
      <c r="Q53" s="37">
        <v>3</v>
      </c>
      <c r="R53" s="37">
        <v>3</v>
      </c>
      <c r="S53" s="39">
        <v>4</v>
      </c>
      <c r="T53" s="37">
        <v>3</v>
      </c>
      <c r="U53" s="37">
        <v>3</v>
      </c>
      <c r="V53" s="37">
        <v>3</v>
      </c>
      <c r="W53" s="39">
        <v>4</v>
      </c>
      <c r="X53" s="42">
        <f t="shared" si="0"/>
        <v>69</v>
      </c>
      <c r="AS53" s="125"/>
      <c r="AT53" s="125"/>
      <c r="AU53" s="53">
        <v>16</v>
      </c>
      <c r="AV53" s="54" t="s">
        <v>150</v>
      </c>
      <c r="AW53" s="54">
        <v>16</v>
      </c>
      <c r="AX53" s="54">
        <v>14</v>
      </c>
      <c r="AY53" s="54">
        <v>0</v>
      </c>
      <c r="AZ53" s="54">
        <v>0</v>
      </c>
      <c r="BA53" s="6"/>
    </row>
    <row r="54" spans="1:53" x14ac:dyDescent="0.25">
      <c r="A54" s="34">
        <v>8</v>
      </c>
      <c r="B54" s="150" t="s">
        <v>90</v>
      </c>
      <c r="C54" s="150"/>
      <c r="D54" s="37">
        <v>4</v>
      </c>
      <c r="E54" s="39">
        <v>3</v>
      </c>
      <c r="F54" s="39">
        <v>4</v>
      </c>
      <c r="G54" s="39">
        <v>4</v>
      </c>
      <c r="H54" s="37">
        <v>4</v>
      </c>
      <c r="I54" s="39">
        <v>4</v>
      </c>
      <c r="J54" s="39">
        <v>4</v>
      </c>
      <c r="K54" s="39">
        <v>4</v>
      </c>
      <c r="L54" s="37">
        <v>3</v>
      </c>
      <c r="M54" s="37">
        <v>3</v>
      </c>
      <c r="N54" s="37">
        <v>3</v>
      </c>
      <c r="O54" s="39">
        <v>4</v>
      </c>
      <c r="P54" s="39">
        <v>4</v>
      </c>
      <c r="Q54" s="37">
        <v>3</v>
      </c>
      <c r="R54" s="37">
        <v>3</v>
      </c>
      <c r="S54" s="39">
        <v>4</v>
      </c>
      <c r="T54" s="37">
        <v>3</v>
      </c>
      <c r="U54" s="37">
        <v>3</v>
      </c>
      <c r="V54" s="37">
        <v>3</v>
      </c>
      <c r="W54" s="39">
        <v>4</v>
      </c>
      <c r="X54" s="42">
        <f t="shared" si="0"/>
        <v>71</v>
      </c>
      <c r="AS54" s="124"/>
      <c r="AT54" s="124"/>
      <c r="AU54" s="53">
        <v>10</v>
      </c>
      <c r="AV54" s="54" t="s">
        <v>151</v>
      </c>
      <c r="AW54" s="54">
        <v>0</v>
      </c>
      <c r="AX54" s="54">
        <v>0</v>
      </c>
      <c r="AY54" s="54">
        <v>25</v>
      </c>
      <c r="AZ54" s="54">
        <v>5</v>
      </c>
      <c r="BA54" s="6"/>
    </row>
    <row r="55" spans="1:53" x14ac:dyDescent="0.25">
      <c r="A55" s="34">
        <v>9</v>
      </c>
      <c r="B55" s="150" t="s">
        <v>91</v>
      </c>
      <c r="C55" s="150"/>
      <c r="D55" s="37">
        <v>3</v>
      </c>
      <c r="E55" s="39">
        <v>3</v>
      </c>
      <c r="F55" s="39">
        <v>3</v>
      </c>
      <c r="G55" s="39">
        <v>3</v>
      </c>
      <c r="H55" s="37">
        <v>3</v>
      </c>
      <c r="I55" s="39">
        <v>4</v>
      </c>
      <c r="J55" s="39">
        <v>3</v>
      </c>
      <c r="K55" s="39">
        <v>3</v>
      </c>
      <c r="L55" s="37">
        <v>3</v>
      </c>
      <c r="M55" s="37">
        <v>3</v>
      </c>
      <c r="N55" s="37">
        <v>4</v>
      </c>
      <c r="O55" s="39">
        <v>3</v>
      </c>
      <c r="P55" s="39">
        <v>3</v>
      </c>
      <c r="Q55" s="37">
        <v>2</v>
      </c>
      <c r="R55" s="37">
        <v>4</v>
      </c>
      <c r="S55" s="39">
        <v>3</v>
      </c>
      <c r="T55" s="37">
        <v>3</v>
      </c>
      <c r="U55" s="37">
        <v>3</v>
      </c>
      <c r="V55" s="37">
        <v>3</v>
      </c>
      <c r="W55" s="39">
        <v>3</v>
      </c>
      <c r="X55" s="42">
        <f t="shared" si="0"/>
        <v>62</v>
      </c>
      <c r="AS55" s="123">
        <v>4</v>
      </c>
      <c r="AT55" s="123" t="s">
        <v>152</v>
      </c>
      <c r="AU55" s="53">
        <v>3</v>
      </c>
      <c r="AV55" s="54" t="s">
        <v>150</v>
      </c>
      <c r="AW55" s="54">
        <v>5</v>
      </c>
      <c r="AX55" s="54">
        <v>25</v>
      </c>
      <c r="AY55" s="54">
        <v>0</v>
      </c>
      <c r="AZ55" s="54">
        <v>0</v>
      </c>
      <c r="BA55" s="6"/>
    </row>
    <row r="56" spans="1:53" x14ac:dyDescent="0.25">
      <c r="A56" s="34">
        <v>10</v>
      </c>
      <c r="B56" s="150" t="s">
        <v>92</v>
      </c>
      <c r="C56" s="150"/>
      <c r="D56" s="37">
        <v>4</v>
      </c>
      <c r="E56" s="39">
        <v>3</v>
      </c>
      <c r="F56" s="39">
        <v>3</v>
      </c>
      <c r="G56" s="39">
        <v>3</v>
      </c>
      <c r="H56" s="37">
        <v>2</v>
      </c>
      <c r="I56" s="39">
        <v>3</v>
      </c>
      <c r="J56" s="39">
        <v>3</v>
      </c>
      <c r="K56" s="39">
        <v>3</v>
      </c>
      <c r="L56" s="37">
        <v>2</v>
      </c>
      <c r="M56" s="37">
        <v>3</v>
      </c>
      <c r="N56" s="37">
        <v>3</v>
      </c>
      <c r="O56" s="39">
        <v>3</v>
      </c>
      <c r="P56" s="39">
        <v>3</v>
      </c>
      <c r="Q56" s="37">
        <v>3</v>
      </c>
      <c r="R56" s="37">
        <v>3</v>
      </c>
      <c r="S56" s="39">
        <v>3</v>
      </c>
      <c r="T56" s="37">
        <v>3</v>
      </c>
      <c r="U56" s="37">
        <v>3</v>
      </c>
      <c r="V56" s="37">
        <v>3</v>
      </c>
      <c r="W56" s="39">
        <v>3</v>
      </c>
      <c r="X56" s="42">
        <f t="shared" si="0"/>
        <v>59</v>
      </c>
      <c r="AS56" s="125"/>
      <c r="AT56" s="125"/>
      <c r="AU56" s="53">
        <v>19</v>
      </c>
      <c r="AV56" s="54" t="s">
        <v>151</v>
      </c>
      <c r="AW56" s="54">
        <v>0</v>
      </c>
      <c r="AX56" s="54">
        <v>0</v>
      </c>
      <c r="AY56" s="54">
        <v>26</v>
      </c>
      <c r="AZ56" s="54">
        <v>4</v>
      </c>
      <c r="BA56" s="6"/>
    </row>
    <row r="57" spans="1:53" x14ac:dyDescent="0.25">
      <c r="A57" s="34">
        <v>11</v>
      </c>
      <c r="B57" s="150" t="s">
        <v>93</v>
      </c>
      <c r="C57" s="150"/>
      <c r="D57" s="37">
        <v>4</v>
      </c>
      <c r="E57" s="39">
        <v>3</v>
      </c>
      <c r="F57" s="39">
        <v>3</v>
      </c>
      <c r="G57" s="39">
        <v>3</v>
      </c>
      <c r="H57" s="37">
        <v>3</v>
      </c>
      <c r="I57" s="39">
        <v>2</v>
      </c>
      <c r="J57" s="39">
        <v>4</v>
      </c>
      <c r="K57" s="39">
        <v>4</v>
      </c>
      <c r="L57" s="37">
        <v>3</v>
      </c>
      <c r="M57" s="37">
        <v>3</v>
      </c>
      <c r="N57" s="37">
        <v>3</v>
      </c>
      <c r="O57" s="39">
        <v>3</v>
      </c>
      <c r="P57" s="39">
        <v>3</v>
      </c>
      <c r="Q57" s="37">
        <v>3</v>
      </c>
      <c r="R57" s="37">
        <v>3</v>
      </c>
      <c r="S57" s="39">
        <v>4</v>
      </c>
      <c r="T57" s="37">
        <v>3</v>
      </c>
      <c r="U57" s="37">
        <v>3</v>
      </c>
      <c r="V57" s="37">
        <v>3</v>
      </c>
      <c r="W57" s="39">
        <v>4</v>
      </c>
      <c r="X57" s="42">
        <f t="shared" si="0"/>
        <v>64</v>
      </c>
      <c r="AS57" s="125"/>
      <c r="AT57" s="125"/>
      <c r="AU57" s="53">
        <v>20</v>
      </c>
      <c r="AV57" s="54" t="s">
        <v>150</v>
      </c>
      <c r="AW57" s="54">
        <v>26</v>
      </c>
      <c r="AX57" s="54">
        <v>4</v>
      </c>
      <c r="AY57" s="54">
        <v>0</v>
      </c>
      <c r="AZ57" s="54">
        <v>0</v>
      </c>
      <c r="BA57" s="6"/>
    </row>
    <row r="58" spans="1:53" x14ac:dyDescent="0.25">
      <c r="A58" s="34">
        <v>12</v>
      </c>
      <c r="B58" s="150" t="s">
        <v>94</v>
      </c>
      <c r="C58" s="150"/>
      <c r="D58" s="37">
        <v>4</v>
      </c>
      <c r="E58" s="39">
        <v>3</v>
      </c>
      <c r="F58" s="39">
        <v>3</v>
      </c>
      <c r="G58" s="39">
        <v>4</v>
      </c>
      <c r="H58" s="37">
        <v>4</v>
      </c>
      <c r="I58" s="39">
        <v>3</v>
      </c>
      <c r="J58" s="39">
        <v>4</v>
      </c>
      <c r="K58" s="39">
        <v>4</v>
      </c>
      <c r="L58" s="37">
        <v>3</v>
      </c>
      <c r="M58" s="37">
        <v>3</v>
      </c>
      <c r="N58" s="37">
        <v>3</v>
      </c>
      <c r="O58" s="39">
        <v>4</v>
      </c>
      <c r="P58" s="39">
        <v>4</v>
      </c>
      <c r="Q58" s="37">
        <v>3</v>
      </c>
      <c r="R58" s="37">
        <v>3</v>
      </c>
      <c r="S58" s="39">
        <v>3</v>
      </c>
      <c r="T58" s="37">
        <v>3</v>
      </c>
      <c r="U58" s="37">
        <v>3</v>
      </c>
      <c r="V58" s="37">
        <v>3</v>
      </c>
      <c r="W58" s="39">
        <v>4</v>
      </c>
      <c r="X58" s="42">
        <f t="shared" si="0"/>
        <v>68</v>
      </c>
      <c r="AS58" s="124"/>
      <c r="AT58" s="124"/>
      <c r="AU58" s="53">
        <v>5</v>
      </c>
      <c r="AV58" s="54" t="s">
        <v>151</v>
      </c>
      <c r="AW58" s="54">
        <v>0</v>
      </c>
      <c r="AX58" s="54">
        <v>5</v>
      </c>
      <c r="AY58" s="54">
        <v>19</v>
      </c>
      <c r="AZ58" s="54">
        <v>6</v>
      </c>
      <c r="BA58" s="6"/>
    </row>
    <row r="59" spans="1:53" x14ac:dyDescent="0.25">
      <c r="A59" s="34">
        <v>13</v>
      </c>
      <c r="B59" s="150" t="s">
        <v>95</v>
      </c>
      <c r="C59" s="150"/>
      <c r="D59" s="37">
        <v>3</v>
      </c>
      <c r="E59" s="39">
        <v>3</v>
      </c>
      <c r="F59" s="39">
        <v>4</v>
      </c>
      <c r="G59" s="39">
        <v>3</v>
      </c>
      <c r="H59" s="37">
        <v>3</v>
      </c>
      <c r="I59" s="39">
        <v>3</v>
      </c>
      <c r="J59" s="39">
        <v>3</v>
      </c>
      <c r="K59" s="39">
        <v>3</v>
      </c>
      <c r="L59" s="37">
        <v>3</v>
      </c>
      <c r="M59" s="37">
        <v>4</v>
      </c>
      <c r="N59" s="37">
        <v>3</v>
      </c>
      <c r="O59" s="39">
        <v>3</v>
      </c>
      <c r="P59" s="39">
        <v>3</v>
      </c>
      <c r="Q59" s="37">
        <v>3</v>
      </c>
      <c r="R59" s="37">
        <v>3</v>
      </c>
      <c r="S59" s="39">
        <v>3</v>
      </c>
      <c r="T59" s="37">
        <v>3</v>
      </c>
      <c r="U59" s="37">
        <v>3</v>
      </c>
      <c r="V59" s="37">
        <v>3</v>
      </c>
      <c r="W59" s="39">
        <v>3</v>
      </c>
      <c r="X59" s="42">
        <f t="shared" si="0"/>
        <v>62</v>
      </c>
      <c r="AS59" s="123">
        <v>5</v>
      </c>
      <c r="AT59" s="123" t="s">
        <v>127</v>
      </c>
      <c r="AU59" s="54">
        <v>7</v>
      </c>
      <c r="AV59" s="54" t="s">
        <v>150</v>
      </c>
      <c r="AW59" s="54">
        <v>21</v>
      </c>
      <c r="AX59" s="54">
        <v>9</v>
      </c>
      <c r="AY59" s="54">
        <v>0</v>
      </c>
      <c r="AZ59" s="54">
        <v>0</v>
      </c>
      <c r="BA59" s="6"/>
    </row>
    <row r="60" spans="1:53" x14ac:dyDescent="0.25">
      <c r="A60" s="34">
        <v>14</v>
      </c>
      <c r="B60" s="150" t="s">
        <v>96</v>
      </c>
      <c r="C60" s="150"/>
      <c r="D60" s="37">
        <v>4</v>
      </c>
      <c r="E60" s="39">
        <v>3</v>
      </c>
      <c r="F60" s="39">
        <v>3</v>
      </c>
      <c r="G60" s="39">
        <v>3</v>
      </c>
      <c r="H60" s="37">
        <v>2</v>
      </c>
      <c r="I60" s="39">
        <v>3</v>
      </c>
      <c r="J60" s="39">
        <v>3</v>
      </c>
      <c r="K60" s="39">
        <v>3</v>
      </c>
      <c r="L60" s="37">
        <v>2</v>
      </c>
      <c r="M60" s="37">
        <v>3</v>
      </c>
      <c r="N60" s="37">
        <v>3</v>
      </c>
      <c r="O60" s="39">
        <v>3</v>
      </c>
      <c r="P60" s="39">
        <v>3</v>
      </c>
      <c r="Q60" s="37">
        <v>3</v>
      </c>
      <c r="R60" s="37">
        <v>3</v>
      </c>
      <c r="S60" s="39">
        <v>3</v>
      </c>
      <c r="T60" s="37">
        <v>3</v>
      </c>
      <c r="U60" s="37">
        <v>3</v>
      </c>
      <c r="V60" s="37">
        <v>3</v>
      </c>
      <c r="W60" s="39">
        <v>4</v>
      </c>
      <c r="X60" s="42">
        <f t="shared" si="0"/>
        <v>60</v>
      </c>
      <c r="AS60" s="125"/>
      <c r="AT60" s="125"/>
      <c r="AU60" s="54">
        <v>15</v>
      </c>
      <c r="AV60" s="54" t="s">
        <v>151</v>
      </c>
      <c r="AW60" s="54">
        <v>0</v>
      </c>
      <c r="AX60" s="54">
        <v>0</v>
      </c>
      <c r="AY60" s="54">
        <v>24</v>
      </c>
      <c r="AZ60" s="54">
        <v>6</v>
      </c>
      <c r="BA60" s="6"/>
    </row>
    <row r="61" spans="1:53" x14ac:dyDescent="0.25">
      <c r="A61" s="34">
        <v>15</v>
      </c>
      <c r="B61" s="150" t="s">
        <v>97</v>
      </c>
      <c r="C61" s="150"/>
      <c r="D61" s="37">
        <v>4</v>
      </c>
      <c r="E61" s="39">
        <v>3</v>
      </c>
      <c r="F61" s="39">
        <v>3</v>
      </c>
      <c r="G61" s="39">
        <v>3</v>
      </c>
      <c r="H61" s="37">
        <v>3</v>
      </c>
      <c r="I61" s="39">
        <v>3</v>
      </c>
      <c r="J61" s="39">
        <v>3</v>
      </c>
      <c r="K61" s="39">
        <v>3</v>
      </c>
      <c r="L61" s="37">
        <v>4</v>
      </c>
      <c r="M61" s="37">
        <v>3</v>
      </c>
      <c r="N61" s="37">
        <v>3</v>
      </c>
      <c r="O61" s="39">
        <v>4</v>
      </c>
      <c r="P61" s="39">
        <v>4</v>
      </c>
      <c r="Q61" s="37">
        <v>3</v>
      </c>
      <c r="R61" s="37">
        <v>3</v>
      </c>
      <c r="S61" s="39">
        <v>4</v>
      </c>
      <c r="T61" s="37">
        <v>3</v>
      </c>
      <c r="U61" s="37">
        <v>3</v>
      </c>
      <c r="V61" s="37">
        <v>3</v>
      </c>
      <c r="W61" s="39">
        <v>4</v>
      </c>
      <c r="X61" s="42">
        <f t="shared" si="0"/>
        <v>66</v>
      </c>
      <c r="AS61" s="125"/>
      <c r="AT61" s="125"/>
      <c r="AU61" s="54">
        <v>8</v>
      </c>
      <c r="AV61" s="54" t="s">
        <v>150</v>
      </c>
      <c r="AW61" s="54">
        <v>19</v>
      </c>
      <c r="AX61" s="54">
        <v>11</v>
      </c>
      <c r="AY61" s="54">
        <v>0</v>
      </c>
      <c r="AZ61" s="54">
        <v>0</v>
      </c>
      <c r="BA61" s="6"/>
    </row>
    <row r="62" spans="1:53" x14ac:dyDescent="0.25">
      <c r="A62" s="34">
        <v>16</v>
      </c>
      <c r="B62" s="150" t="s">
        <v>98</v>
      </c>
      <c r="C62" s="150"/>
      <c r="D62" s="37">
        <v>4</v>
      </c>
      <c r="E62" s="39">
        <v>4</v>
      </c>
      <c r="F62" s="39">
        <v>3</v>
      </c>
      <c r="G62" s="39">
        <v>3</v>
      </c>
      <c r="H62" s="37">
        <v>3</v>
      </c>
      <c r="I62" s="39">
        <v>3</v>
      </c>
      <c r="J62" s="39">
        <v>4</v>
      </c>
      <c r="K62" s="39">
        <v>3</v>
      </c>
      <c r="L62" s="37">
        <v>3</v>
      </c>
      <c r="M62" s="37">
        <v>3</v>
      </c>
      <c r="N62" s="37">
        <v>3</v>
      </c>
      <c r="O62" s="39">
        <v>4</v>
      </c>
      <c r="P62" s="39">
        <v>4</v>
      </c>
      <c r="Q62" s="37">
        <v>3</v>
      </c>
      <c r="R62" s="37">
        <v>3</v>
      </c>
      <c r="S62" s="39">
        <v>3</v>
      </c>
      <c r="T62" s="37">
        <v>3</v>
      </c>
      <c r="U62" s="37">
        <v>3</v>
      </c>
      <c r="V62" s="37">
        <v>3</v>
      </c>
      <c r="W62" s="39">
        <v>4</v>
      </c>
      <c r="X62" s="42">
        <f t="shared" si="0"/>
        <v>66</v>
      </c>
      <c r="AS62" s="125"/>
      <c r="AT62" s="125"/>
      <c r="AU62" s="55">
        <v>18</v>
      </c>
      <c r="AV62" s="54" t="s">
        <v>151</v>
      </c>
      <c r="AW62" s="54">
        <v>0</v>
      </c>
      <c r="AX62" s="54">
        <v>0</v>
      </c>
      <c r="AY62" s="54">
        <v>26</v>
      </c>
      <c r="AZ62" s="54">
        <v>4</v>
      </c>
      <c r="BA62" s="6"/>
    </row>
    <row r="63" spans="1:53" x14ac:dyDescent="0.25">
      <c r="A63" s="34">
        <v>17</v>
      </c>
      <c r="B63" s="150" t="s">
        <v>99</v>
      </c>
      <c r="C63" s="150"/>
      <c r="D63" s="37">
        <v>4</v>
      </c>
      <c r="E63" s="39">
        <v>4</v>
      </c>
      <c r="F63" s="39">
        <v>3</v>
      </c>
      <c r="G63" s="39">
        <v>4</v>
      </c>
      <c r="H63" s="37">
        <v>3</v>
      </c>
      <c r="I63" s="39">
        <v>3</v>
      </c>
      <c r="J63" s="39">
        <v>4</v>
      </c>
      <c r="K63" s="39">
        <v>4</v>
      </c>
      <c r="L63" s="37">
        <v>3</v>
      </c>
      <c r="M63" s="37">
        <v>3</v>
      </c>
      <c r="N63" s="37">
        <v>3</v>
      </c>
      <c r="O63" s="39">
        <v>4</v>
      </c>
      <c r="P63" s="39">
        <v>3</v>
      </c>
      <c r="Q63" s="37">
        <v>3</v>
      </c>
      <c r="R63" s="37">
        <v>3</v>
      </c>
      <c r="S63" s="39">
        <v>3</v>
      </c>
      <c r="T63" s="37">
        <v>3</v>
      </c>
      <c r="U63" s="37">
        <v>3</v>
      </c>
      <c r="V63" s="37">
        <v>3</v>
      </c>
      <c r="W63" s="39">
        <v>4</v>
      </c>
      <c r="X63" s="42">
        <f t="shared" si="0"/>
        <v>67</v>
      </c>
      <c r="AS63" s="125"/>
      <c r="AT63" s="125"/>
      <c r="AU63" s="55">
        <v>13</v>
      </c>
      <c r="AV63" s="54" t="s">
        <v>150</v>
      </c>
      <c r="AW63" s="54">
        <v>18</v>
      </c>
      <c r="AX63" s="54">
        <v>10</v>
      </c>
      <c r="AY63" s="54">
        <v>2</v>
      </c>
      <c r="AZ63" s="54">
        <v>0</v>
      </c>
      <c r="BA63" s="6"/>
    </row>
    <row r="64" spans="1:53" x14ac:dyDescent="0.25">
      <c r="A64" s="34">
        <v>18</v>
      </c>
      <c r="B64" s="150" t="s">
        <v>100</v>
      </c>
      <c r="C64" s="150"/>
      <c r="D64" s="37">
        <v>4</v>
      </c>
      <c r="E64" s="39">
        <v>3</v>
      </c>
      <c r="F64" s="39">
        <v>3</v>
      </c>
      <c r="G64" s="39">
        <v>3</v>
      </c>
      <c r="H64" s="37">
        <v>2</v>
      </c>
      <c r="I64" s="39">
        <v>3</v>
      </c>
      <c r="J64" s="39">
        <v>4</v>
      </c>
      <c r="K64" s="39">
        <v>4</v>
      </c>
      <c r="L64" s="37">
        <v>2</v>
      </c>
      <c r="M64" s="37">
        <v>3</v>
      </c>
      <c r="N64" s="37">
        <v>3</v>
      </c>
      <c r="O64" s="39">
        <v>3</v>
      </c>
      <c r="P64" s="39">
        <v>2</v>
      </c>
      <c r="Q64" s="37">
        <v>3</v>
      </c>
      <c r="R64" s="37">
        <v>4</v>
      </c>
      <c r="S64" s="39">
        <v>4</v>
      </c>
      <c r="T64" s="37">
        <v>3</v>
      </c>
      <c r="U64" s="37">
        <v>3</v>
      </c>
      <c r="V64" s="37">
        <v>3</v>
      </c>
      <c r="W64" s="39">
        <v>4</v>
      </c>
      <c r="X64" s="42">
        <f t="shared" si="0"/>
        <v>63</v>
      </c>
      <c r="AS64" s="124"/>
      <c r="AT64" s="124"/>
      <c r="AU64" s="55">
        <v>1</v>
      </c>
      <c r="AV64" s="54" t="s">
        <v>151</v>
      </c>
      <c r="AW64" s="54">
        <v>0</v>
      </c>
      <c r="AX64" s="54">
        <v>1</v>
      </c>
      <c r="AY64" s="54">
        <v>6</v>
      </c>
      <c r="AZ64" s="54">
        <v>23</v>
      </c>
      <c r="BA64" s="6"/>
    </row>
    <row r="65" spans="1:24" x14ac:dyDescent="0.25">
      <c r="A65" s="34">
        <v>19</v>
      </c>
      <c r="B65" s="150" t="s">
        <v>101</v>
      </c>
      <c r="C65" s="150"/>
      <c r="D65" s="37">
        <v>4</v>
      </c>
      <c r="E65" s="39">
        <v>3</v>
      </c>
      <c r="F65" s="39">
        <v>3</v>
      </c>
      <c r="G65" s="39">
        <v>3</v>
      </c>
      <c r="H65" s="37">
        <v>4</v>
      </c>
      <c r="I65" s="39">
        <v>3</v>
      </c>
      <c r="J65" s="39">
        <v>4</v>
      </c>
      <c r="K65" s="39">
        <v>4</v>
      </c>
      <c r="L65" s="37">
        <v>3</v>
      </c>
      <c r="M65" s="37">
        <v>3</v>
      </c>
      <c r="N65" s="37">
        <v>3</v>
      </c>
      <c r="O65" s="39">
        <v>3</v>
      </c>
      <c r="P65" s="39">
        <v>2</v>
      </c>
      <c r="Q65" s="37">
        <v>3</v>
      </c>
      <c r="R65" s="37">
        <v>4</v>
      </c>
      <c r="S65" s="39">
        <v>4</v>
      </c>
      <c r="T65" s="37">
        <v>3</v>
      </c>
      <c r="U65" s="37">
        <v>3</v>
      </c>
      <c r="V65" s="37">
        <v>3</v>
      </c>
      <c r="W65" s="39">
        <v>4</v>
      </c>
      <c r="X65" s="42">
        <f t="shared" si="0"/>
        <v>66</v>
      </c>
    </row>
    <row r="66" spans="1:24" x14ac:dyDescent="0.25">
      <c r="A66" s="34">
        <v>20</v>
      </c>
      <c r="B66" s="150" t="s">
        <v>102</v>
      </c>
      <c r="C66" s="150"/>
      <c r="D66" s="37">
        <v>3</v>
      </c>
      <c r="E66" s="39">
        <v>4</v>
      </c>
      <c r="F66" s="39">
        <v>3</v>
      </c>
      <c r="G66" s="39">
        <v>4</v>
      </c>
      <c r="H66" s="37">
        <v>4</v>
      </c>
      <c r="I66" s="39">
        <v>3</v>
      </c>
      <c r="J66" s="39">
        <v>4</v>
      </c>
      <c r="K66" s="39">
        <v>4</v>
      </c>
      <c r="L66" s="37">
        <v>3</v>
      </c>
      <c r="M66" s="37">
        <v>4</v>
      </c>
      <c r="N66" s="37">
        <v>4</v>
      </c>
      <c r="O66" s="39">
        <v>4</v>
      </c>
      <c r="P66" s="39">
        <v>4</v>
      </c>
      <c r="Q66" s="37">
        <v>4</v>
      </c>
      <c r="R66" s="37">
        <v>4</v>
      </c>
      <c r="S66" s="39">
        <v>4</v>
      </c>
      <c r="T66" s="37">
        <v>4</v>
      </c>
      <c r="U66" s="37">
        <v>4</v>
      </c>
      <c r="V66" s="37">
        <v>3</v>
      </c>
      <c r="W66" s="39">
        <v>4</v>
      </c>
      <c r="X66" s="42">
        <f t="shared" si="0"/>
        <v>75</v>
      </c>
    </row>
    <row r="67" spans="1:24" x14ac:dyDescent="0.25">
      <c r="A67" s="34">
        <v>21</v>
      </c>
      <c r="B67" s="150" t="s">
        <v>103</v>
      </c>
      <c r="C67" s="150"/>
      <c r="D67" s="37">
        <v>4</v>
      </c>
      <c r="E67" s="39">
        <v>4</v>
      </c>
      <c r="F67" s="39">
        <v>4</v>
      </c>
      <c r="G67" s="39">
        <v>3</v>
      </c>
      <c r="H67" s="37">
        <v>3</v>
      </c>
      <c r="I67" s="39">
        <v>3</v>
      </c>
      <c r="J67" s="39">
        <v>4</v>
      </c>
      <c r="K67" s="39">
        <v>4</v>
      </c>
      <c r="L67" s="37">
        <v>4</v>
      </c>
      <c r="M67" s="37">
        <v>3</v>
      </c>
      <c r="N67" s="37">
        <v>3</v>
      </c>
      <c r="O67" s="39">
        <v>4</v>
      </c>
      <c r="P67" s="39">
        <v>4</v>
      </c>
      <c r="Q67" s="37">
        <v>3</v>
      </c>
      <c r="R67" s="37">
        <v>3</v>
      </c>
      <c r="S67" s="39">
        <v>3</v>
      </c>
      <c r="T67" s="37">
        <v>4</v>
      </c>
      <c r="U67" s="37">
        <v>3</v>
      </c>
      <c r="V67" s="37">
        <v>3</v>
      </c>
      <c r="W67" s="39">
        <v>4</v>
      </c>
      <c r="X67" s="42">
        <f t="shared" si="0"/>
        <v>70</v>
      </c>
    </row>
    <row r="68" spans="1:24" x14ac:dyDescent="0.25">
      <c r="A68" s="34">
        <v>22</v>
      </c>
      <c r="B68" s="150" t="s">
        <v>104</v>
      </c>
      <c r="C68" s="150"/>
      <c r="D68" s="37">
        <v>4</v>
      </c>
      <c r="E68" s="39">
        <v>3</v>
      </c>
      <c r="F68" s="39">
        <v>3</v>
      </c>
      <c r="G68" s="39">
        <v>3</v>
      </c>
      <c r="H68" s="37">
        <v>2</v>
      </c>
      <c r="I68" s="39">
        <v>4</v>
      </c>
      <c r="J68" s="39">
        <v>3</v>
      </c>
      <c r="K68" s="39">
        <v>4</v>
      </c>
      <c r="L68" s="37">
        <v>4</v>
      </c>
      <c r="M68" s="37">
        <v>4</v>
      </c>
      <c r="N68" s="37">
        <v>3</v>
      </c>
      <c r="O68" s="39">
        <v>4</v>
      </c>
      <c r="P68" s="39">
        <v>2</v>
      </c>
      <c r="Q68" s="37">
        <v>4</v>
      </c>
      <c r="R68" s="37">
        <v>4</v>
      </c>
      <c r="S68" s="39">
        <v>4</v>
      </c>
      <c r="T68" s="37">
        <v>4</v>
      </c>
      <c r="U68" s="37">
        <v>4</v>
      </c>
      <c r="V68" s="37">
        <v>4</v>
      </c>
      <c r="W68" s="39">
        <v>3</v>
      </c>
      <c r="X68" s="42">
        <f t="shared" si="0"/>
        <v>70</v>
      </c>
    </row>
    <row r="69" spans="1:24" x14ac:dyDescent="0.25">
      <c r="A69" s="34">
        <v>23</v>
      </c>
      <c r="B69" s="150" t="s">
        <v>105</v>
      </c>
      <c r="C69" s="150"/>
      <c r="D69" s="37">
        <v>4</v>
      </c>
      <c r="E69" s="39">
        <v>4</v>
      </c>
      <c r="F69" s="39">
        <v>3</v>
      </c>
      <c r="G69" s="39">
        <v>3</v>
      </c>
      <c r="H69" s="37">
        <v>3</v>
      </c>
      <c r="I69" s="39">
        <v>3</v>
      </c>
      <c r="J69" s="39">
        <v>4</v>
      </c>
      <c r="K69" s="39">
        <v>4</v>
      </c>
      <c r="L69" s="37">
        <v>3</v>
      </c>
      <c r="M69" s="37">
        <v>3</v>
      </c>
      <c r="N69" s="37">
        <v>3</v>
      </c>
      <c r="O69" s="39">
        <v>4</v>
      </c>
      <c r="P69" s="39">
        <v>4</v>
      </c>
      <c r="Q69" s="37">
        <v>3</v>
      </c>
      <c r="R69" s="37">
        <v>3</v>
      </c>
      <c r="S69" s="39">
        <v>4</v>
      </c>
      <c r="T69" s="37">
        <v>3</v>
      </c>
      <c r="U69" s="37">
        <v>3</v>
      </c>
      <c r="V69" s="37">
        <v>3</v>
      </c>
      <c r="W69" s="39">
        <v>4</v>
      </c>
      <c r="X69" s="42">
        <f t="shared" si="0"/>
        <v>68</v>
      </c>
    </row>
    <row r="70" spans="1:24" x14ac:dyDescent="0.25">
      <c r="A70" s="34">
        <v>24</v>
      </c>
      <c r="B70" s="150" t="s">
        <v>106</v>
      </c>
      <c r="C70" s="150"/>
      <c r="D70" s="37">
        <v>4</v>
      </c>
      <c r="E70" s="39">
        <v>4</v>
      </c>
      <c r="F70" s="39">
        <v>3</v>
      </c>
      <c r="G70" s="39">
        <v>3</v>
      </c>
      <c r="H70" s="37">
        <v>3</v>
      </c>
      <c r="I70" s="39">
        <v>3</v>
      </c>
      <c r="J70" s="39">
        <v>4</v>
      </c>
      <c r="K70" s="39">
        <v>4</v>
      </c>
      <c r="L70" s="37">
        <v>3</v>
      </c>
      <c r="M70" s="37">
        <v>3</v>
      </c>
      <c r="N70" s="37">
        <v>3</v>
      </c>
      <c r="O70" s="39">
        <v>4</v>
      </c>
      <c r="P70" s="39">
        <v>4</v>
      </c>
      <c r="Q70" s="37">
        <v>3</v>
      </c>
      <c r="R70" s="37">
        <v>3</v>
      </c>
      <c r="S70" s="39">
        <v>3</v>
      </c>
      <c r="T70" s="37">
        <v>3</v>
      </c>
      <c r="U70" s="37">
        <v>3</v>
      </c>
      <c r="V70" s="37">
        <v>3</v>
      </c>
      <c r="W70" s="39">
        <v>4</v>
      </c>
      <c r="X70" s="42">
        <f t="shared" si="0"/>
        <v>67</v>
      </c>
    </row>
    <row r="71" spans="1:24" x14ac:dyDescent="0.25">
      <c r="A71" s="34">
        <v>25</v>
      </c>
      <c r="B71" s="150" t="s">
        <v>107</v>
      </c>
      <c r="C71" s="150"/>
      <c r="D71" s="37">
        <v>4</v>
      </c>
      <c r="E71" s="39">
        <v>3</v>
      </c>
      <c r="F71" s="39">
        <v>3</v>
      </c>
      <c r="G71" s="39">
        <v>3</v>
      </c>
      <c r="H71" s="37">
        <v>2</v>
      </c>
      <c r="I71" s="39">
        <v>3</v>
      </c>
      <c r="J71" s="39">
        <v>3</v>
      </c>
      <c r="K71" s="39">
        <v>3</v>
      </c>
      <c r="L71" s="37">
        <v>3</v>
      </c>
      <c r="M71" s="37">
        <v>3</v>
      </c>
      <c r="N71" s="37">
        <v>3</v>
      </c>
      <c r="O71" s="39">
        <v>3</v>
      </c>
      <c r="P71" s="39">
        <v>3</v>
      </c>
      <c r="Q71" s="37">
        <v>3</v>
      </c>
      <c r="R71" s="37">
        <v>3</v>
      </c>
      <c r="S71" s="39">
        <v>3</v>
      </c>
      <c r="T71" s="37">
        <v>3</v>
      </c>
      <c r="U71" s="37">
        <v>3</v>
      </c>
      <c r="V71" s="37">
        <v>3</v>
      </c>
      <c r="W71" s="39">
        <v>3</v>
      </c>
      <c r="X71" s="42">
        <f t="shared" si="0"/>
        <v>60</v>
      </c>
    </row>
    <row r="72" spans="1:24" x14ac:dyDescent="0.25">
      <c r="A72" s="34">
        <v>26</v>
      </c>
      <c r="B72" s="150" t="s">
        <v>108</v>
      </c>
      <c r="C72" s="150"/>
      <c r="D72" s="37">
        <v>4</v>
      </c>
      <c r="E72" s="39">
        <v>3</v>
      </c>
      <c r="F72" s="39">
        <v>3</v>
      </c>
      <c r="G72" s="39">
        <v>3</v>
      </c>
      <c r="H72" s="37">
        <v>3</v>
      </c>
      <c r="I72" s="39">
        <v>3</v>
      </c>
      <c r="J72" s="39">
        <v>4</v>
      </c>
      <c r="K72" s="39">
        <v>4</v>
      </c>
      <c r="L72" s="37">
        <v>3</v>
      </c>
      <c r="M72" s="37">
        <v>3</v>
      </c>
      <c r="N72" s="37">
        <v>3</v>
      </c>
      <c r="O72" s="39">
        <v>4</v>
      </c>
      <c r="P72" s="39">
        <v>4</v>
      </c>
      <c r="Q72" s="37">
        <v>3</v>
      </c>
      <c r="R72" s="37">
        <v>3</v>
      </c>
      <c r="S72" s="39">
        <v>4</v>
      </c>
      <c r="T72" s="37">
        <v>3</v>
      </c>
      <c r="U72" s="37">
        <v>3</v>
      </c>
      <c r="V72" s="37">
        <v>3</v>
      </c>
      <c r="W72" s="39">
        <v>4</v>
      </c>
      <c r="X72" s="42">
        <f t="shared" si="0"/>
        <v>67</v>
      </c>
    </row>
    <row r="73" spans="1:24" x14ac:dyDescent="0.25">
      <c r="A73" s="34">
        <v>27</v>
      </c>
      <c r="B73" s="150" t="s">
        <v>109</v>
      </c>
      <c r="C73" s="150"/>
      <c r="D73" s="37">
        <v>4</v>
      </c>
      <c r="E73" s="39">
        <v>4</v>
      </c>
      <c r="F73" s="39">
        <v>3</v>
      </c>
      <c r="G73" s="39">
        <v>4</v>
      </c>
      <c r="H73" s="37">
        <v>4</v>
      </c>
      <c r="I73" s="39">
        <v>3</v>
      </c>
      <c r="J73" s="39">
        <v>4</v>
      </c>
      <c r="K73" s="39">
        <v>4</v>
      </c>
      <c r="L73" s="37">
        <v>3</v>
      </c>
      <c r="M73" s="37">
        <v>3</v>
      </c>
      <c r="N73" s="37">
        <v>3</v>
      </c>
      <c r="O73" s="39">
        <v>4</v>
      </c>
      <c r="P73" s="39">
        <v>4</v>
      </c>
      <c r="Q73" s="37">
        <v>3</v>
      </c>
      <c r="R73" s="37">
        <v>3</v>
      </c>
      <c r="S73" s="39">
        <v>3</v>
      </c>
      <c r="T73" s="37">
        <v>3</v>
      </c>
      <c r="U73" s="37">
        <v>3</v>
      </c>
      <c r="V73" s="37">
        <v>3</v>
      </c>
      <c r="W73" s="39">
        <v>4</v>
      </c>
      <c r="X73" s="42">
        <f t="shared" si="0"/>
        <v>69</v>
      </c>
    </row>
    <row r="74" spans="1:24" x14ac:dyDescent="0.25">
      <c r="A74" s="34">
        <v>28</v>
      </c>
      <c r="B74" s="150" t="s">
        <v>110</v>
      </c>
      <c r="C74" s="150"/>
      <c r="D74" s="37">
        <v>4</v>
      </c>
      <c r="E74" s="39">
        <v>3</v>
      </c>
      <c r="F74" s="39">
        <v>3</v>
      </c>
      <c r="G74" s="39">
        <v>3</v>
      </c>
      <c r="H74" s="37">
        <v>3</v>
      </c>
      <c r="I74" s="39">
        <v>4</v>
      </c>
      <c r="J74" s="39">
        <v>4</v>
      </c>
      <c r="K74" s="39">
        <v>4</v>
      </c>
      <c r="L74" s="37">
        <v>4</v>
      </c>
      <c r="M74" s="37">
        <v>3</v>
      </c>
      <c r="N74" s="37">
        <v>3</v>
      </c>
      <c r="O74" s="39">
        <v>4</v>
      </c>
      <c r="P74" s="39">
        <v>4</v>
      </c>
      <c r="Q74" s="37">
        <v>3</v>
      </c>
      <c r="R74" s="37">
        <v>3</v>
      </c>
      <c r="S74" s="39">
        <v>4</v>
      </c>
      <c r="T74" s="37">
        <v>3</v>
      </c>
      <c r="U74" s="37">
        <v>4</v>
      </c>
      <c r="V74" s="37">
        <v>4</v>
      </c>
      <c r="W74" s="39">
        <v>4</v>
      </c>
      <c r="X74" s="42">
        <f t="shared" si="0"/>
        <v>71</v>
      </c>
    </row>
    <row r="75" spans="1:24" x14ac:dyDescent="0.25">
      <c r="A75" s="34">
        <v>29</v>
      </c>
      <c r="B75" s="150" t="s">
        <v>111</v>
      </c>
      <c r="C75" s="150"/>
      <c r="D75" s="37">
        <v>2</v>
      </c>
      <c r="E75" s="39">
        <v>3</v>
      </c>
      <c r="F75" s="39">
        <v>3</v>
      </c>
      <c r="G75" s="39">
        <v>3</v>
      </c>
      <c r="H75" s="37">
        <v>3</v>
      </c>
      <c r="I75" s="39">
        <v>3</v>
      </c>
      <c r="J75" s="39">
        <v>4</v>
      </c>
      <c r="K75" s="39">
        <v>3</v>
      </c>
      <c r="L75" s="37">
        <v>4</v>
      </c>
      <c r="M75" s="37">
        <v>4</v>
      </c>
      <c r="N75" s="37">
        <v>4</v>
      </c>
      <c r="O75" s="39">
        <v>4</v>
      </c>
      <c r="P75" s="39">
        <v>4</v>
      </c>
      <c r="Q75" s="37">
        <v>3</v>
      </c>
      <c r="R75" s="37">
        <v>4</v>
      </c>
      <c r="S75" s="39">
        <v>3</v>
      </c>
      <c r="T75" s="37">
        <v>3</v>
      </c>
      <c r="U75" s="37">
        <v>3</v>
      </c>
      <c r="V75" s="37">
        <v>3</v>
      </c>
      <c r="W75" s="39">
        <v>4</v>
      </c>
      <c r="X75" s="42">
        <f t="shared" si="0"/>
        <v>67</v>
      </c>
    </row>
    <row r="76" spans="1:24" x14ac:dyDescent="0.25">
      <c r="A76" s="34">
        <v>30</v>
      </c>
      <c r="B76" s="150" t="s">
        <v>112</v>
      </c>
      <c r="C76" s="150"/>
      <c r="D76" s="37">
        <v>4</v>
      </c>
      <c r="E76" s="39">
        <v>3</v>
      </c>
      <c r="F76" s="39">
        <v>3</v>
      </c>
      <c r="G76" s="39">
        <v>3</v>
      </c>
      <c r="H76" s="37">
        <v>3</v>
      </c>
      <c r="I76" s="39">
        <v>3</v>
      </c>
      <c r="J76" s="39">
        <v>4</v>
      </c>
      <c r="K76" s="39">
        <v>4</v>
      </c>
      <c r="L76" s="37">
        <v>3</v>
      </c>
      <c r="M76" s="37">
        <v>3</v>
      </c>
      <c r="N76" s="37">
        <v>3</v>
      </c>
      <c r="O76" s="39">
        <v>3</v>
      </c>
      <c r="P76" s="39">
        <v>4</v>
      </c>
      <c r="Q76" s="37">
        <v>3</v>
      </c>
      <c r="R76" s="37">
        <v>3</v>
      </c>
      <c r="S76" s="39">
        <v>3</v>
      </c>
      <c r="T76" s="37">
        <v>3</v>
      </c>
      <c r="U76" s="37">
        <v>3</v>
      </c>
      <c r="V76" s="37">
        <v>3</v>
      </c>
      <c r="W76" s="39">
        <v>4</v>
      </c>
      <c r="X76" s="42">
        <f t="shared" si="0"/>
        <v>65</v>
      </c>
    </row>
    <row r="77" spans="1:24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35"/>
    </row>
    <row r="78" spans="1:24" x14ac:dyDescent="0.25">
      <c r="A78" s="152" t="s">
        <v>69</v>
      </c>
      <c r="B78" s="153"/>
      <c r="C78" s="154"/>
      <c r="D78" s="6">
        <f>SUM(D47:D76)</f>
        <v>112</v>
      </c>
      <c r="E78" s="6">
        <f t="shared" ref="E78:W78" si="1">SUM(E47:E76)</f>
        <v>100</v>
      </c>
      <c r="F78" s="6">
        <f t="shared" si="1"/>
        <v>95</v>
      </c>
      <c r="G78" s="6">
        <f t="shared" si="1"/>
        <v>99</v>
      </c>
      <c r="H78" s="6">
        <f t="shared" si="1"/>
        <v>90</v>
      </c>
      <c r="I78" s="6">
        <f t="shared" si="1"/>
        <v>97</v>
      </c>
      <c r="J78" s="6">
        <f t="shared" si="1"/>
        <v>111</v>
      </c>
      <c r="K78" s="6">
        <f t="shared" si="1"/>
        <v>109</v>
      </c>
      <c r="L78" s="6">
        <f t="shared" si="1"/>
        <v>94</v>
      </c>
      <c r="M78" s="6">
        <f t="shared" si="1"/>
        <v>95</v>
      </c>
      <c r="N78" s="6">
        <f t="shared" si="1"/>
        <v>95</v>
      </c>
      <c r="O78" s="6">
        <f t="shared" si="1"/>
        <v>109</v>
      </c>
      <c r="P78" s="6">
        <f t="shared" si="1"/>
        <v>105</v>
      </c>
      <c r="Q78" s="6">
        <f t="shared" si="1"/>
        <v>92</v>
      </c>
      <c r="R78" s="6">
        <f t="shared" si="1"/>
        <v>96</v>
      </c>
      <c r="S78" s="6">
        <f t="shared" si="1"/>
        <v>106</v>
      </c>
      <c r="T78" s="6">
        <f t="shared" si="1"/>
        <v>95</v>
      </c>
      <c r="U78" s="6">
        <f t="shared" si="1"/>
        <v>94</v>
      </c>
      <c r="V78" s="6">
        <f t="shared" si="1"/>
        <v>94</v>
      </c>
      <c r="W78" s="6">
        <f t="shared" si="1"/>
        <v>114</v>
      </c>
      <c r="X78" s="6"/>
    </row>
    <row r="79" spans="1:24" x14ac:dyDescent="0.25">
      <c r="A79" s="6"/>
      <c r="B79" s="6"/>
      <c r="C79" s="6"/>
      <c r="D79" s="6">
        <v>1</v>
      </c>
      <c r="E79" s="6">
        <v>2</v>
      </c>
      <c r="F79" s="6">
        <v>3</v>
      </c>
      <c r="G79" s="6">
        <v>4</v>
      </c>
      <c r="H79" s="6">
        <v>5</v>
      </c>
      <c r="I79" s="6">
        <v>6</v>
      </c>
      <c r="J79" s="6">
        <v>7</v>
      </c>
      <c r="K79" s="6">
        <v>8</v>
      </c>
      <c r="L79" s="6">
        <v>9</v>
      </c>
      <c r="M79" s="6">
        <v>10</v>
      </c>
      <c r="N79" s="6">
        <v>11</v>
      </c>
      <c r="O79" s="6">
        <v>12</v>
      </c>
      <c r="P79" s="6">
        <v>13</v>
      </c>
      <c r="Q79" s="6">
        <v>14</v>
      </c>
      <c r="R79" s="6">
        <v>15</v>
      </c>
      <c r="S79" s="6">
        <v>16</v>
      </c>
      <c r="T79" s="6">
        <v>17</v>
      </c>
      <c r="U79" s="6">
        <v>18</v>
      </c>
      <c r="V79" s="6">
        <v>19</v>
      </c>
      <c r="W79" s="6">
        <v>20</v>
      </c>
      <c r="X79" s="6"/>
    </row>
    <row r="80" spans="1:24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3" spans="1:36" ht="15.75" x14ac:dyDescent="0.25">
      <c r="A83" s="74" t="s">
        <v>120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</row>
    <row r="85" spans="1:36" x14ac:dyDescent="0.25">
      <c r="A85" s="146" t="s">
        <v>1</v>
      </c>
      <c r="B85" s="146" t="s">
        <v>81</v>
      </c>
      <c r="C85" s="146"/>
      <c r="D85" s="128" t="s">
        <v>6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</row>
    <row r="86" spans="1:36" x14ac:dyDescent="0.25">
      <c r="A86" s="146"/>
      <c r="B86" s="146"/>
      <c r="C86" s="146"/>
      <c r="D86" s="128" t="s">
        <v>121</v>
      </c>
      <c r="E86" s="128"/>
      <c r="F86" s="128"/>
      <c r="G86" s="128"/>
      <c r="H86" s="128"/>
      <c r="I86" s="128"/>
      <c r="J86" s="128" t="s">
        <v>124</v>
      </c>
      <c r="K86" s="128"/>
      <c r="L86" s="128"/>
      <c r="M86" s="128"/>
      <c r="N86" s="128" t="s">
        <v>125</v>
      </c>
      <c r="O86" s="128"/>
      <c r="P86" s="128"/>
      <c r="Q86" s="128"/>
      <c r="R86" s="128"/>
      <c r="S86" s="128"/>
      <c r="T86" s="128"/>
      <c r="U86" s="128"/>
      <c r="V86" s="128" t="s">
        <v>126</v>
      </c>
      <c r="W86" s="128"/>
      <c r="X86" s="128"/>
      <c r="Y86" s="128"/>
      <c r="Z86" s="128"/>
      <c r="AA86" s="128"/>
      <c r="AB86" s="128"/>
      <c r="AC86" s="128"/>
      <c r="AD86" s="128"/>
      <c r="AE86" s="128" t="s">
        <v>127</v>
      </c>
      <c r="AF86" s="128"/>
      <c r="AG86" s="128"/>
      <c r="AH86" s="128"/>
      <c r="AI86" s="128"/>
      <c r="AJ86" s="128"/>
    </row>
    <row r="87" spans="1:36" x14ac:dyDescent="0.25">
      <c r="A87" s="146"/>
      <c r="B87" s="146"/>
      <c r="C87" s="146"/>
      <c r="D87" s="128" t="s">
        <v>122</v>
      </c>
      <c r="E87" s="128"/>
      <c r="F87" s="128"/>
      <c r="G87" s="128" t="s">
        <v>123</v>
      </c>
      <c r="H87" s="128"/>
      <c r="I87" s="128"/>
      <c r="J87" s="128" t="s">
        <v>122</v>
      </c>
      <c r="K87" s="128"/>
      <c r="L87" s="128" t="s">
        <v>123</v>
      </c>
      <c r="M87" s="128"/>
      <c r="N87" s="128" t="s">
        <v>122</v>
      </c>
      <c r="O87" s="128"/>
      <c r="P87" s="128"/>
      <c r="Q87" s="128"/>
      <c r="R87" s="128" t="s">
        <v>123</v>
      </c>
      <c r="S87" s="128"/>
      <c r="T87" s="128"/>
      <c r="U87" s="128"/>
      <c r="V87" s="128" t="s">
        <v>122</v>
      </c>
      <c r="W87" s="128"/>
      <c r="X87" s="128"/>
      <c r="Y87" s="128"/>
      <c r="Z87" s="128" t="s">
        <v>123</v>
      </c>
      <c r="AA87" s="128"/>
      <c r="AB87" s="128"/>
      <c r="AC87" s="128"/>
      <c r="AD87" s="128"/>
      <c r="AE87" s="128" t="s">
        <v>122</v>
      </c>
      <c r="AF87" s="128"/>
      <c r="AG87" s="128"/>
      <c r="AH87" s="128" t="s">
        <v>123</v>
      </c>
      <c r="AI87" s="128"/>
      <c r="AJ87" s="128"/>
    </row>
    <row r="88" spans="1:36" x14ac:dyDescent="0.25">
      <c r="A88" s="147"/>
      <c r="B88" s="147"/>
      <c r="C88" s="147"/>
      <c r="D88" s="148">
        <v>2</v>
      </c>
      <c r="E88" s="148"/>
      <c r="F88" s="148"/>
      <c r="G88" s="149">
        <v>9</v>
      </c>
      <c r="H88" s="149"/>
      <c r="I88" s="149"/>
      <c r="J88" s="43">
        <v>6</v>
      </c>
      <c r="K88" s="43">
        <v>12</v>
      </c>
      <c r="L88" s="44">
        <v>11</v>
      </c>
      <c r="M88" s="44">
        <v>17</v>
      </c>
      <c r="N88" s="148">
        <v>4</v>
      </c>
      <c r="O88" s="148"/>
      <c r="P88" s="148">
        <v>16</v>
      </c>
      <c r="Q88" s="148"/>
      <c r="R88" s="149">
        <v>10</v>
      </c>
      <c r="S88" s="149"/>
      <c r="T88" s="149">
        <v>14</v>
      </c>
      <c r="U88" s="149"/>
      <c r="V88" s="148">
        <v>3</v>
      </c>
      <c r="W88" s="148"/>
      <c r="X88" s="148">
        <v>20</v>
      </c>
      <c r="Y88" s="148"/>
      <c r="Z88" s="149">
        <v>5</v>
      </c>
      <c r="AA88" s="149"/>
      <c r="AB88" s="149"/>
      <c r="AC88" s="149">
        <v>19</v>
      </c>
      <c r="AD88" s="149"/>
      <c r="AE88" s="43">
        <v>7</v>
      </c>
      <c r="AF88" s="43">
        <v>8</v>
      </c>
      <c r="AG88" s="43">
        <v>13</v>
      </c>
      <c r="AH88" s="44">
        <v>1</v>
      </c>
      <c r="AI88" s="44">
        <v>15</v>
      </c>
      <c r="AJ88" s="44">
        <v>18</v>
      </c>
    </row>
    <row r="89" spans="1:36" x14ac:dyDescent="0.25">
      <c r="A89" s="34">
        <v>1</v>
      </c>
      <c r="B89" s="155" t="s">
        <v>83</v>
      </c>
      <c r="C89" s="156"/>
      <c r="D89" s="142">
        <v>4</v>
      </c>
      <c r="E89" s="145">
        <v>4</v>
      </c>
      <c r="F89" s="143">
        <v>4</v>
      </c>
      <c r="G89" s="126">
        <v>4</v>
      </c>
      <c r="H89" s="141">
        <v>4</v>
      </c>
      <c r="I89" s="127">
        <v>4</v>
      </c>
      <c r="J89" s="39">
        <v>4</v>
      </c>
      <c r="K89" s="39">
        <v>4</v>
      </c>
      <c r="L89" s="37">
        <v>3</v>
      </c>
      <c r="M89" s="37">
        <v>4</v>
      </c>
      <c r="N89" s="142">
        <v>4</v>
      </c>
      <c r="O89" s="143">
        <v>4</v>
      </c>
      <c r="P89" s="142">
        <v>4</v>
      </c>
      <c r="Q89" s="143">
        <v>4</v>
      </c>
      <c r="R89" s="126">
        <v>3</v>
      </c>
      <c r="S89" s="127">
        <v>3</v>
      </c>
      <c r="T89" s="126">
        <v>3</v>
      </c>
      <c r="U89" s="127">
        <v>3</v>
      </c>
      <c r="V89" s="142">
        <v>3</v>
      </c>
      <c r="W89" s="143">
        <v>3</v>
      </c>
      <c r="X89" s="142">
        <v>4</v>
      </c>
      <c r="Y89" s="143">
        <v>4</v>
      </c>
      <c r="Z89" s="126">
        <v>3</v>
      </c>
      <c r="AA89" s="141">
        <v>3</v>
      </c>
      <c r="AB89" s="127">
        <v>3</v>
      </c>
      <c r="AC89" s="126">
        <v>4</v>
      </c>
      <c r="AD89" s="127">
        <v>4</v>
      </c>
      <c r="AE89" s="39">
        <v>4</v>
      </c>
      <c r="AF89" s="39">
        <v>3</v>
      </c>
      <c r="AG89" s="39">
        <v>3</v>
      </c>
      <c r="AH89" s="37">
        <v>4</v>
      </c>
      <c r="AI89" s="37">
        <v>3</v>
      </c>
      <c r="AJ89" s="41">
        <v>4</v>
      </c>
    </row>
    <row r="90" spans="1:36" x14ac:dyDescent="0.25">
      <c r="A90" s="34">
        <v>2</v>
      </c>
      <c r="B90" s="150" t="s">
        <v>84</v>
      </c>
      <c r="C90" s="151"/>
      <c r="D90" s="142">
        <v>3</v>
      </c>
      <c r="E90" s="145">
        <v>3</v>
      </c>
      <c r="F90" s="143">
        <v>3</v>
      </c>
      <c r="G90" s="126">
        <v>3</v>
      </c>
      <c r="H90" s="141">
        <v>3</v>
      </c>
      <c r="I90" s="127">
        <v>3</v>
      </c>
      <c r="J90" s="39">
        <v>3</v>
      </c>
      <c r="K90" s="39">
        <v>3</v>
      </c>
      <c r="L90" s="37">
        <v>4</v>
      </c>
      <c r="M90" s="37">
        <v>3</v>
      </c>
      <c r="N90" s="142">
        <v>3</v>
      </c>
      <c r="O90" s="143">
        <v>3</v>
      </c>
      <c r="P90" s="144">
        <v>3</v>
      </c>
      <c r="Q90" s="144">
        <v>3</v>
      </c>
      <c r="R90" s="126">
        <v>3</v>
      </c>
      <c r="S90" s="127">
        <v>3</v>
      </c>
      <c r="T90" s="126">
        <v>3</v>
      </c>
      <c r="U90" s="127">
        <v>3</v>
      </c>
      <c r="V90" s="142">
        <v>3</v>
      </c>
      <c r="W90" s="143">
        <v>3</v>
      </c>
      <c r="X90" s="142">
        <v>3</v>
      </c>
      <c r="Y90" s="143">
        <v>3</v>
      </c>
      <c r="Z90" s="126">
        <v>3</v>
      </c>
      <c r="AA90" s="141">
        <v>3</v>
      </c>
      <c r="AB90" s="127">
        <v>3</v>
      </c>
      <c r="AC90" s="126">
        <v>3</v>
      </c>
      <c r="AD90" s="127">
        <v>3</v>
      </c>
      <c r="AE90" s="39">
        <v>3</v>
      </c>
      <c r="AF90" s="39">
        <v>3</v>
      </c>
      <c r="AG90" s="39">
        <v>3</v>
      </c>
      <c r="AH90" s="37">
        <v>3</v>
      </c>
      <c r="AI90" s="37">
        <v>3</v>
      </c>
      <c r="AJ90" s="41">
        <v>3</v>
      </c>
    </row>
    <row r="91" spans="1:36" x14ac:dyDescent="0.25">
      <c r="A91" s="34">
        <v>3</v>
      </c>
      <c r="B91" s="150" t="s">
        <v>85</v>
      </c>
      <c r="C91" s="151"/>
      <c r="D91" s="142">
        <v>4</v>
      </c>
      <c r="E91" s="145">
        <v>4</v>
      </c>
      <c r="F91" s="143">
        <v>4</v>
      </c>
      <c r="G91" s="126">
        <v>3</v>
      </c>
      <c r="H91" s="141">
        <v>3</v>
      </c>
      <c r="I91" s="127">
        <v>3</v>
      </c>
      <c r="J91" s="39">
        <v>4</v>
      </c>
      <c r="K91" s="39">
        <v>3</v>
      </c>
      <c r="L91" s="37">
        <v>3</v>
      </c>
      <c r="M91" s="37">
        <v>4</v>
      </c>
      <c r="N91" s="142">
        <v>4</v>
      </c>
      <c r="O91" s="143">
        <v>4</v>
      </c>
      <c r="P91" s="144">
        <v>4</v>
      </c>
      <c r="Q91" s="144">
        <v>4</v>
      </c>
      <c r="R91" s="126">
        <v>4</v>
      </c>
      <c r="S91" s="127">
        <v>4</v>
      </c>
      <c r="T91" s="126">
        <v>4</v>
      </c>
      <c r="U91" s="127">
        <v>4</v>
      </c>
      <c r="V91" s="142">
        <v>4</v>
      </c>
      <c r="W91" s="143">
        <v>4</v>
      </c>
      <c r="X91" s="142">
        <v>4</v>
      </c>
      <c r="Y91" s="143">
        <v>4</v>
      </c>
      <c r="Z91" s="126">
        <v>3</v>
      </c>
      <c r="AA91" s="141">
        <v>3</v>
      </c>
      <c r="AB91" s="127">
        <v>3</v>
      </c>
      <c r="AC91" s="126">
        <v>4</v>
      </c>
      <c r="AD91" s="127">
        <v>4</v>
      </c>
      <c r="AE91" s="39">
        <v>4</v>
      </c>
      <c r="AF91" s="39">
        <v>3</v>
      </c>
      <c r="AG91" s="39">
        <v>4</v>
      </c>
      <c r="AH91" s="37">
        <v>3</v>
      </c>
      <c r="AI91" s="37">
        <v>3</v>
      </c>
      <c r="AJ91" s="41">
        <v>3</v>
      </c>
    </row>
    <row r="92" spans="1:36" x14ac:dyDescent="0.25">
      <c r="A92" s="34">
        <v>4</v>
      </c>
      <c r="B92" s="150" t="s">
        <v>86</v>
      </c>
      <c r="C92" s="151"/>
      <c r="D92" s="142">
        <v>3</v>
      </c>
      <c r="E92" s="145">
        <v>3</v>
      </c>
      <c r="F92" s="143">
        <v>3</v>
      </c>
      <c r="G92" s="126">
        <v>3</v>
      </c>
      <c r="H92" s="141">
        <v>3</v>
      </c>
      <c r="I92" s="127">
        <v>3</v>
      </c>
      <c r="J92" s="39">
        <v>4</v>
      </c>
      <c r="K92" s="39">
        <v>4</v>
      </c>
      <c r="L92" s="37">
        <v>3</v>
      </c>
      <c r="M92" s="37">
        <v>3</v>
      </c>
      <c r="N92" s="142">
        <v>3</v>
      </c>
      <c r="O92" s="143">
        <v>3</v>
      </c>
      <c r="P92" s="144">
        <v>4</v>
      </c>
      <c r="Q92" s="144">
        <v>4</v>
      </c>
      <c r="R92" s="126">
        <v>3</v>
      </c>
      <c r="S92" s="127">
        <v>3</v>
      </c>
      <c r="T92" s="126">
        <v>3</v>
      </c>
      <c r="U92" s="127">
        <v>3</v>
      </c>
      <c r="V92" s="142">
        <v>3</v>
      </c>
      <c r="W92" s="143">
        <v>3</v>
      </c>
      <c r="X92" s="142">
        <v>4</v>
      </c>
      <c r="Y92" s="143">
        <v>4</v>
      </c>
      <c r="Z92" s="126">
        <v>3</v>
      </c>
      <c r="AA92" s="141">
        <v>3</v>
      </c>
      <c r="AB92" s="127">
        <v>3</v>
      </c>
      <c r="AC92" s="126">
        <v>3</v>
      </c>
      <c r="AD92" s="127">
        <v>3</v>
      </c>
      <c r="AE92" s="39">
        <v>4</v>
      </c>
      <c r="AF92" s="39">
        <v>4</v>
      </c>
      <c r="AG92" s="39">
        <v>4</v>
      </c>
      <c r="AH92" s="37">
        <v>4</v>
      </c>
      <c r="AI92" s="37">
        <v>3</v>
      </c>
      <c r="AJ92" s="41">
        <v>3</v>
      </c>
    </row>
    <row r="93" spans="1:36" x14ac:dyDescent="0.25">
      <c r="A93" s="34">
        <v>5</v>
      </c>
      <c r="B93" s="150" t="s">
        <v>87</v>
      </c>
      <c r="C93" s="151"/>
      <c r="D93" s="142">
        <v>4</v>
      </c>
      <c r="E93" s="145">
        <v>4</v>
      </c>
      <c r="F93" s="143">
        <v>4</v>
      </c>
      <c r="G93" s="126">
        <v>3</v>
      </c>
      <c r="H93" s="141">
        <v>3</v>
      </c>
      <c r="I93" s="127">
        <v>3</v>
      </c>
      <c r="J93" s="39">
        <v>4</v>
      </c>
      <c r="K93" s="39">
        <v>4</v>
      </c>
      <c r="L93" s="37">
        <v>4</v>
      </c>
      <c r="M93" s="37">
        <v>3</v>
      </c>
      <c r="N93" s="142">
        <v>4</v>
      </c>
      <c r="O93" s="143">
        <v>4</v>
      </c>
      <c r="P93" s="144">
        <v>4</v>
      </c>
      <c r="Q93" s="144">
        <v>4</v>
      </c>
      <c r="R93" s="126">
        <v>3</v>
      </c>
      <c r="S93" s="127">
        <v>3</v>
      </c>
      <c r="T93" s="126">
        <v>3</v>
      </c>
      <c r="U93" s="127">
        <v>3</v>
      </c>
      <c r="V93" s="142">
        <v>3</v>
      </c>
      <c r="W93" s="143">
        <v>3</v>
      </c>
      <c r="X93" s="142">
        <v>4</v>
      </c>
      <c r="Y93" s="143">
        <v>4</v>
      </c>
      <c r="Z93" s="126">
        <v>3</v>
      </c>
      <c r="AA93" s="141">
        <v>3</v>
      </c>
      <c r="AB93" s="127">
        <v>3</v>
      </c>
      <c r="AC93" s="126">
        <v>3</v>
      </c>
      <c r="AD93" s="127">
        <v>3</v>
      </c>
      <c r="AE93" s="39">
        <v>4</v>
      </c>
      <c r="AF93" s="39">
        <v>4</v>
      </c>
      <c r="AG93" s="39">
        <v>4</v>
      </c>
      <c r="AH93" s="37">
        <v>3</v>
      </c>
      <c r="AI93" s="37">
        <v>3</v>
      </c>
      <c r="AJ93" s="41">
        <v>3</v>
      </c>
    </row>
    <row r="94" spans="1:36" x14ac:dyDescent="0.25">
      <c r="A94" s="34">
        <v>6</v>
      </c>
      <c r="B94" s="150" t="s">
        <v>88</v>
      </c>
      <c r="C94" s="151"/>
      <c r="D94" s="142">
        <v>3</v>
      </c>
      <c r="E94" s="145">
        <v>3</v>
      </c>
      <c r="F94" s="143">
        <v>3</v>
      </c>
      <c r="G94" s="126">
        <v>3</v>
      </c>
      <c r="H94" s="141">
        <v>3</v>
      </c>
      <c r="I94" s="127">
        <v>3</v>
      </c>
      <c r="J94" s="39">
        <v>3</v>
      </c>
      <c r="K94" s="39">
        <v>4</v>
      </c>
      <c r="L94" s="37">
        <v>3</v>
      </c>
      <c r="M94" s="37">
        <v>3</v>
      </c>
      <c r="N94" s="142">
        <v>4</v>
      </c>
      <c r="O94" s="143">
        <v>4</v>
      </c>
      <c r="P94" s="144">
        <v>4</v>
      </c>
      <c r="Q94" s="144">
        <v>4</v>
      </c>
      <c r="R94" s="126">
        <v>3</v>
      </c>
      <c r="S94" s="127">
        <v>3</v>
      </c>
      <c r="T94" s="126">
        <v>3</v>
      </c>
      <c r="U94" s="127">
        <v>3</v>
      </c>
      <c r="V94" s="142">
        <v>3</v>
      </c>
      <c r="W94" s="143">
        <v>3</v>
      </c>
      <c r="X94" s="142">
        <v>4</v>
      </c>
      <c r="Y94" s="143">
        <v>4</v>
      </c>
      <c r="Z94" s="126">
        <v>3</v>
      </c>
      <c r="AA94" s="141">
        <v>3</v>
      </c>
      <c r="AB94" s="127">
        <v>3</v>
      </c>
      <c r="AC94" s="126">
        <v>3</v>
      </c>
      <c r="AD94" s="127">
        <v>3</v>
      </c>
      <c r="AE94" s="39">
        <v>3</v>
      </c>
      <c r="AF94" s="39">
        <v>4</v>
      </c>
      <c r="AG94" s="39">
        <v>4</v>
      </c>
      <c r="AH94" s="37">
        <v>4</v>
      </c>
      <c r="AI94" s="37">
        <v>3</v>
      </c>
      <c r="AJ94" s="41">
        <v>3</v>
      </c>
    </row>
    <row r="95" spans="1:36" x14ac:dyDescent="0.25">
      <c r="A95" s="34">
        <v>7</v>
      </c>
      <c r="B95" s="150" t="s">
        <v>89</v>
      </c>
      <c r="C95" s="151"/>
      <c r="D95" s="142">
        <v>3</v>
      </c>
      <c r="E95" s="145">
        <v>3</v>
      </c>
      <c r="F95" s="143">
        <v>3</v>
      </c>
      <c r="G95" s="126">
        <v>4</v>
      </c>
      <c r="H95" s="141">
        <v>4</v>
      </c>
      <c r="I95" s="127">
        <v>4</v>
      </c>
      <c r="J95" s="39">
        <v>3</v>
      </c>
      <c r="K95" s="39">
        <v>4</v>
      </c>
      <c r="L95" s="37">
        <v>3</v>
      </c>
      <c r="M95" s="37">
        <v>3</v>
      </c>
      <c r="N95" s="142">
        <v>3</v>
      </c>
      <c r="O95" s="143">
        <v>3</v>
      </c>
      <c r="P95" s="144">
        <v>4</v>
      </c>
      <c r="Q95" s="144">
        <v>4</v>
      </c>
      <c r="R95" s="126">
        <v>3</v>
      </c>
      <c r="S95" s="127">
        <v>3</v>
      </c>
      <c r="T95" s="126">
        <v>3</v>
      </c>
      <c r="U95" s="127">
        <v>3</v>
      </c>
      <c r="V95" s="142">
        <v>4</v>
      </c>
      <c r="W95" s="143">
        <v>4</v>
      </c>
      <c r="X95" s="142">
        <v>4</v>
      </c>
      <c r="Y95" s="143">
        <v>4</v>
      </c>
      <c r="Z95" s="126">
        <v>3</v>
      </c>
      <c r="AA95" s="141">
        <v>3</v>
      </c>
      <c r="AB95" s="127">
        <v>3</v>
      </c>
      <c r="AC95" s="126">
        <v>3</v>
      </c>
      <c r="AD95" s="127">
        <v>3</v>
      </c>
      <c r="AE95" s="39">
        <v>4</v>
      </c>
      <c r="AF95" s="39">
        <v>4</v>
      </c>
      <c r="AG95" s="39">
        <v>4</v>
      </c>
      <c r="AH95" s="37">
        <v>4</v>
      </c>
      <c r="AI95" s="37">
        <v>3</v>
      </c>
      <c r="AJ95" s="41">
        <v>3</v>
      </c>
    </row>
    <row r="96" spans="1:36" x14ac:dyDescent="0.25">
      <c r="A96" s="34">
        <v>8</v>
      </c>
      <c r="B96" s="150" t="s">
        <v>90</v>
      </c>
      <c r="C96" s="151"/>
      <c r="D96" s="142">
        <v>3</v>
      </c>
      <c r="E96" s="145">
        <v>3</v>
      </c>
      <c r="F96" s="143">
        <v>3</v>
      </c>
      <c r="G96" s="126">
        <v>3</v>
      </c>
      <c r="H96" s="141">
        <v>3</v>
      </c>
      <c r="I96" s="127">
        <v>3</v>
      </c>
      <c r="J96" s="39">
        <v>4</v>
      </c>
      <c r="K96" s="39">
        <v>4</v>
      </c>
      <c r="L96" s="37">
        <v>3</v>
      </c>
      <c r="M96" s="37">
        <v>3</v>
      </c>
      <c r="N96" s="142">
        <v>4</v>
      </c>
      <c r="O96" s="143">
        <v>4</v>
      </c>
      <c r="P96" s="144">
        <v>4</v>
      </c>
      <c r="Q96" s="144">
        <v>4</v>
      </c>
      <c r="R96" s="126">
        <v>3</v>
      </c>
      <c r="S96" s="127">
        <v>3</v>
      </c>
      <c r="T96" s="126">
        <v>3</v>
      </c>
      <c r="U96" s="127">
        <v>3</v>
      </c>
      <c r="V96" s="142">
        <v>4</v>
      </c>
      <c r="W96" s="143">
        <v>4</v>
      </c>
      <c r="X96" s="142">
        <v>4</v>
      </c>
      <c r="Y96" s="143">
        <v>4</v>
      </c>
      <c r="Z96" s="126">
        <v>4</v>
      </c>
      <c r="AA96" s="141">
        <v>4</v>
      </c>
      <c r="AB96" s="127">
        <v>4</v>
      </c>
      <c r="AC96" s="126">
        <v>3</v>
      </c>
      <c r="AD96" s="127">
        <v>3</v>
      </c>
      <c r="AE96" s="39">
        <v>4</v>
      </c>
      <c r="AF96" s="39">
        <v>4</v>
      </c>
      <c r="AG96" s="39">
        <v>4</v>
      </c>
      <c r="AH96" s="37">
        <v>4</v>
      </c>
      <c r="AI96" s="37">
        <v>3</v>
      </c>
      <c r="AJ96" s="41">
        <v>3</v>
      </c>
    </row>
    <row r="97" spans="1:36" x14ac:dyDescent="0.25">
      <c r="A97" s="34">
        <v>9</v>
      </c>
      <c r="B97" s="150" t="s">
        <v>91</v>
      </c>
      <c r="C97" s="151"/>
      <c r="D97" s="142">
        <v>3</v>
      </c>
      <c r="E97" s="145">
        <v>3</v>
      </c>
      <c r="F97" s="143">
        <v>3</v>
      </c>
      <c r="G97" s="126">
        <v>3</v>
      </c>
      <c r="H97" s="141">
        <v>3</v>
      </c>
      <c r="I97" s="127">
        <v>3</v>
      </c>
      <c r="J97" s="39">
        <v>4</v>
      </c>
      <c r="K97" s="39">
        <v>3</v>
      </c>
      <c r="L97" s="37">
        <v>4</v>
      </c>
      <c r="M97" s="37">
        <v>3</v>
      </c>
      <c r="N97" s="142">
        <v>3</v>
      </c>
      <c r="O97" s="143">
        <v>3</v>
      </c>
      <c r="P97" s="144">
        <v>3</v>
      </c>
      <c r="Q97" s="144">
        <v>3</v>
      </c>
      <c r="R97" s="126">
        <v>3</v>
      </c>
      <c r="S97" s="127">
        <v>3</v>
      </c>
      <c r="T97" s="126">
        <v>2</v>
      </c>
      <c r="U97" s="127">
        <v>2</v>
      </c>
      <c r="V97" s="142">
        <v>3</v>
      </c>
      <c r="W97" s="143">
        <v>3</v>
      </c>
      <c r="X97" s="142">
        <v>3</v>
      </c>
      <c r="Y97" s="143">
        <v>3</v>
      </c>
      <c r="Z97" s="126">
        <v>3</v>
      </c>
      <c r="AA97" s="141">
        <v>3</v>
      </c>
      <c r="AB97" s="127">
        <v>3</v>
      </c>
      <c r="AC97" s="126">
        <v>3</v>
      </c>
      <c r="AD97" s="127">
        <v>3</v>
      </c>
      <c r="AE97" s="39">
        <v>3</v>
      </c>
      <c r="AF97" s="39">
        <v>3</v>
      </c>
      <c r="AG97" s="39">
        <v>3</v>
      </c>
      <c r="AH97" s="37">
        <v>3</v>
      </c>
      <c r="AI97" s="37">
        <v>4</v>
      </c>
      <c r="AJ97" s="41">
        <v>3</v>
      </c>
    </row>
    <row r="98" spans="1:36" x14ac:dyDescent="0.25">
      <c r="A98" s="34">
        <v>10</v>
      </c>
      <c r="B98" s="150" t="s">
        <v>92</v>
      </c>
      <c r="C98" s="151"/>
      <c r="D98" s="142">
        <v>3</v>
      </c>
      <c r="E98" s="145">
        <v>3</v>
      </c>
      <c r="F98" s="143">
        <v>3</v>
      </c>
      <c r="G98" s="126">
        <v>2</v>
      </c>
      <c r="H98" s="141">
        <v>2</v>
      </c>
      <c r="I98" s="127">
        <v>2</v>
      </c>
      <c r="J98" s="39">
        <v>3</v>
      </c>
      <c r="K98" s="39">
        <v>3</v>
      </c>
      <c r="L98" s="37">
        <v>3</v>
      </c>
      <c r="M98" s="37">
        <v>3</v>
      </c>
      <c r="N98" s="142">
        <v>3</v>
      </c>
      <c r="O98" s="143">
        <v>3</v>
      </c>
      <c r="P98" s="144">
        <v>3</v>
      </c>
      <c r="Q98" s="144">
        <v>3</v>
      </c>
      <c r="R98" s="126">
        <v>3</v>
      </c>
      <c r="S98" s="127">
        <v>3</v>
      </c>
      <c r="T98" s="126">
        <v>3</v>
      </c>
      <c r="U98" s="127">
        <v>3</v>
      </c>
      <c r="V98" s="142">
        <v>3</v>
      </c>
      <c r="W98" s="143">
        <v>3</v>
      </c>
      <c r="X98" s="142">
        <v>3</v>
      </c>
      <c r="Y98" s="143">
        <v>3</v>
      </c>
      <c r="Z98" s="126">
        <v>2</v>
      </c>
      <c r="AA98" s="141">
        <v>2</v>
      </c>
      <c r="AB98" s="127">
        <v>2</v>
      </c>
      <c r="AC98" s="126">
        <v>3</v>
      </c>
      <c r="AD98" s="127">
        <v>3</v>
      </c>
      <c r="AE98" s="39">
        <v>3</v>
      </c>
      <c r="AF98" s="39">
        <v>3</v>
      </c>
      <c r="AG98" s="39">
        <v>3</v>
      </c>
      <c r="AH98" s="37">
        <v>4</v>
      </c>
      <c r="AI98" s="37">
        <v>3</v>
      </c>
      <c r="AJ98" s="41">
        <v>3</v>
      </c>
    </row>
    <row r="99" spans="1:36" x14ac:dyDescent="0.25">
      <c r="A99" s="34">
        <v>11</v>
      </c>
      <c r="B99" s="150" t="s">
        <v>93</v>
      </c>
      <c r="C99" s="151"/>
      <c r="D99" s="142">
        <v>3</v>
      </c>
      <c r="E99" s="145">
        <v>3</v>
      </c>
      <c r="F99" s="143">
        <v>3</v>
      </c>
      <c r="G99" s="126">
        <v>3</v>
      </c>
      <c r="H99" s="141">
        <v>3</v>
      </c>
      <c r="I99" s="127">
        <v>3</v>
      </c>
      <c r="J99" s="39">
        <v>2</v>
      </c>
      <c r="K99" s="39">
        <v>3</v>
      </c>
      <c r="L99" s="37">
        <v>3</v>
      </c>
      <c r="M99" s="37">
        <v>3</v>
      </c>
      <c r="N99" s="142">
        <v>3</v>
      </c>
      <c r="O99" s="143">
        <v>3</v>
      </c>
      <c r="P99" s="144">
        <v>4</v>
      </c>
      <c r="Q99" s="144">
        <v>4</v>
      </c>
      <c r="R99" s="126">
        <v>3</v>
      </c>
      <c r="S99" s="127">
        <v>3</v>
      </c>
      <c r="T99" s="126">
        <v>3</v>
      </c>
      <c r="U99" s="127">
        <v>3</v>
      </c>
      <c r="V99" s="142">
        <v>3</v>
      </c>
      <c r="W99" s="143">
        <v>3</v>
      </c>
      <c r="X99" s="142">
        <v>4</v>
      </c>
      <c r="Y99" s="143">
        <v>4</v>
      </c>
      <c r="Z99" s="126">
        <v>3</v>
      </c>
      <c r="AA99" s="141">
        <v>3</v>
      </c>
      <c r="AB99" s="127">
        <v>3</v>
      </c>
      <c r="AC99" s="126">
        <v>3</v>
      </c>
      <c r="AD99" s="127">
        <v>3</v>
      </c>
      <c r="AE99" s="39">
        <v>4</v>
      </c>
      <c r="AF99" s="39">
        <v>4</v>
      </c>
      <c r="AG99" s="39">
        <v>3</v>
      </c>
      <c r="AH99" s="37">
        <v>4</v>
      </c>
      <c r="AI99" s="37">
        <v>3</v>
      </c>
      <c r="AJ99" s="41">
        <v>3</v>
      </c>
    </row>
    <row r="100" spans="1:36" x14ac:dyDescent="0.25">
      <c r="A100" s="34">
        <v>12</v>
      </c>
      <c r="B100" s="150" t="s">
        <v>94</v>
      </c>
      <c r="C100" s="151"/>
      <c r="D100" s="142">
        <v>3</v>
      </c>
      <c r="E100" s="145">
        <v>3</v>
      </c>
      <c r="F100" s="143">
        <v>3</v>
      </c>
      <c r="G100" s="126">
        <v>3</v>
      </c>
      <c r="H100" s="141">
        <v>3</v>
      </c>
      <c r="I100" s="127">
        <v>3</v>
      </c>
      <c r="J100" s="39">
        <v>3</v>
      </c>
      <c r="K100" s="39">
        <v>4</v>
      </c>
      <c r="L100" s="37">
        <v>3</v>
      </c>
      <c r="M100" s="37">
        <v>3</v>
      </c>
      <c r="N100" s="142">
        <v>4</v>
      </c>
      <c r="O100" s="143">
        <v>4</v>
      </c>
      <c r="P100" s="144">
        <v>3</v>
      </c>
      <c r="Q100" s="144">
        <v>3</v>
      </c>
      <c r="R100" s="126">
        <v>3</v>
      </c>
      <c r="S100" s="127">
        <v>3</v>
      </c>
      <c r="T100" s="126">
        <v>3</v>
      </c>
      <c r="U100" s="127">
        <v>3</v>
      </c>
      <c r="V100" s="142">
        <v>3</v>
      </c>
      <c r="W100" s="143">
        <v>3</v>
      </c>
      <c r="X100" s="142">
        <v>4</v>
      </c>
      <c r="Y100" s="143">
        <v>4</v>
      </c>
      <c r="Z100" s="126">
        <v>4</v>
      </c>
      <c r="AA100" s="141">
        <v>4</v>
      </c>
      <c r="AB100" s="127">
        <v>4</v>
      </c>
      <c r="AC100" s="126">
        <v>3</v>
      </c>
      <c r="AD100" s="127">
        <v>3</v>
      </c>
      <c r="AE100" s="39">
        <v>4</v>
      </c>
      <c r="AF100" s="39">
        <v>4</v>
      </c>
      <c r="AG100" s="39">
        <v>4</v>
      </c>
      <c r="AH100" s="37">
        <v>4</v>
      </c>
      <c r="AI100" s="37">
        <v>3</v>
      </c>
      <c r="AJ100" s="41">
        <v>3</v>
      </c>
    </row>
    <row r="101" spans="1:36" x14ac:dyDescent="0.25">
      <c r="A101" s="34">
        <v>13</v>
      </c>
      <c r="B101" s="150" t="s">
        <v>95</v>
      </c>
      <c r="C101" s="151"/>
      <c r="D101" s="142">
        <v>3</v>
      </c>
      <c r="E101" s="145">
        <v>3</v>
      </c>
      <c r="F101" s="143">
        <v>3</v>
      </c>
      <c r="G101" s="126">
        <v>3</v>
      </c>
      <c r="H101" s="141">
        <v>3</v>
      </c>
      <c r="I101" s="127">
        <v>3</v>
      </c>
      <c r="J101" s="39">
        <v>3</v>
      </c>
      <c r="K101" s="39">
        <v>3</v>
      </c>
      <c r="L101" s="37">
        <v>3</v>
      </c>
      <c r="M101" s="37">
        <v>3</v>
      </c>
      <c r="N101" s="142">
        <v>3</v>
      </c>
      <c r="O101" s="143">
        <v>3</v>
      </c>
      <c r="P101" s="144">
        <v>3</v>
      </c>
      <c r="Q101" s="144">
        <v>3</v>
      </c>
      <c r="R101" s="126">
        <v>4</v>
      </c>
      <c r="S101" s="127">
        <v>4</v>
      </c>
      <c r="T101" s="126">
        <v>3</v>
      </c>
      <c r="U101" s="127">
        <v>3</v>
      </c>
      <c r="V101" s="142">
        <v>4</v>
      </c>
      <c r="W101" s="143">
        <v>4</v>
      </c>
      <c r="X101" s="142">
        <v>3</v>
      </c>
      <c r="Y101" s="143">
        <v>3</v>
      </c>
      <c r="Z101" s="126">
        <v>3</v>
      </c>
      <c r="AA101" s="141">
        <v>3</v>
      </c>
      <c r="AB101" s="127">
        <v>3</v>
      </c>
      <c r="AC101" s="126">
        <v>3</v>
      </c>
      <c r="AD101" s="127">
        <v>3</v>
      </c>
      <c r="AE101" s="39">
        <v>3</v>
      </c>
      <c r="AF101" s="39">
        <v>3</v>
      </c>
      <c r="AG101" s="39">
        <v>3</v>
      </c>
      <c r="AH101" s="37">
        <v>3</v>
      </c>
      <c r="AI101" s="37">
        <v>3</v>
      </c>
      <c r="AJ101" s="41">
        <v>3</v>
      </c>
    </row>
    <row r="102" spans="1:36" x14ac:dyDescent="0.25">
      <c r="A102" s="34">
        <v>14</v>
      </c>
      <c r="B102" s="150" t="s">
        <v>96</v>
      </c>
      <c r="C102" s="151"/>
      <c r="D102" s="142">
        <v>3</v>
      </c>
      <c r="E102" s="145">
        <v>3</v>
      </c>
      <c r="F102" s="143">
        <v>3</v>
      </c>
      <c r="G102" s="126">
        <v>2</v>
      </c>
      <c r="H102" s="141">
        <v>2</v>
      </c>
      <c r="I102" s="127">
        <v>2</v>
      </c>
      <c r="J102" s="39">
        <v>3</v>
      </c>
      <c r="K102" s="39">
        <v>3</v>
      </c>
      <c r="L102" s="37">
        <v>3</v>
      </c>
      <c r="M102" s="37">
        <v>3</v>
      </c>
      <c r="N102" s="142">
        <v>3</v>
      </c>
      <c r="O102" s="143">
        <v>3</v>
      </c>
      <c r="P102" s="144">
        <v>3</v>
      </c>
      <c r="Q102" s="144">
        <v>3</v>
      </c>
      <c r="R102" s="126">
        <v>3</v>
      </c>
      <c r="S102" s="127">
        <v>3</v>
      </c>
      <c r="T102" s="126">
        <v>3</v>
      </c>
      <c r="U102" s="127">
        <v>3</v>
      </c>
      <c r="V102" s="142">
        <v>3</v>
      </c>
      <c r="W102" s="143">
        <v>3</v>
      </c>
      <c r="X102" s="142">
        <v>4</v>
      </c>
      <c r="Y102" s="143">
        <v>4</v>
      </c>
      <c r="Z102" s="126">
        <v>2</v>
      </c>
      <c r="AA102" s="141">
        <v>2</v>
      </c>
      <c r="AB102" s="127">
        <v>2</v>
      </c>
      <c r="AC102" s="126">
        <v>3</v>
      </c>
      <c r="AD102" s="127">
        <v>3</v>
      </c>
      <c r="AE102" s="39">
        <v>3</v>
      </c>
      <c r="AF102" s="39">
        <v>3</v>
      </c>
      <c r="AG102" s="39">
        <v>3</v>
      </c>
      <c r="AH102" s="37">
        <v>4</v>
      </c>
      <c r="AI102" s="37">
        <v>3</v>
      </c>
      <c r="AJ102" s="41">
        <v>3</v>
      </c>
    </row>
    <row r="103" spans="1:36" x14ac:dyDescent="0.25">
      <c r="A103" s="34">
        <v>15</v>
      </c>
      <c r="B103" s="150" t="s">
        <v>97</v>
      </c>
      <c r="C103" s="151"/>
      <c r="D103" s="142">
        <v>3</v>
      </c>
      <c r="E103" s="145">
        <v>3</v>
      </c>
      <c r="F103" s="143">
        <v>3</v>
      </c>
      <c r="G103" s="126">
        <v>4</v>
      </c>
      <c r="H103" s="141">
        <v>4</v>
      </c>
      <c r="I103" s="127">
        <v>4</v>
      </c>
      <c r="J103" s="39">
        <v>3</v>
      </c>
      <c r="K103" s="39">
        <v>4</v>
      </c>
      <c r="L103" s="37">
        <v>3</v>
      </c>
      <c r="M103" s="37">
        <v>3</v>
      </c>
      <c r="N103" s="142">
        <v>3</v>
      </c>
      <c r="O103" s="143">
        <v>3</v>
      </c>
      <c r="P103" s="144">
        <v>4</v>
      </c>
      <c r="Q103" s="144">
        <v>4</v>
      </c>
      <c r="R103" s="126">
        <v>3</v>
      </c>
      <c r="S103" s="127">
        <v>3</v>
      </c>
      <c r="T103" s="126">
        <v>3</v>
      </c>
      <c r="U103" s="127">
        <v>3</v>
      </c>
      <c r="V103" s="142">
        <v>3</v>
      </c>
      <c r="W103" s="143">
        <v>3</v>
      </c>
      <c r="X103" s="142">
        <v>4</v>
      </c>
      <c r="Y103" s="143">
        <v>4</v>
      </c>
      <c r="Z103" s="126">
        <v>3</v>
      </c>
      <c r="AA103" s="141">
        <v>3</v>
      </c>
      <c r="AB103" s="127">
        <v>3</v>
      </c>
      <c r="AC103" s="126">
        <v>3</v>
      </c>
      <c r="AD103" s="127">
        <v>3</v>
      </c>
      <c r="AE103" s="39">
        <v>3</v>
      </c>
      <c r="AF103" s="39">
        <v>3</v>
      </c>
      <c r="AG103" s="39">
        <v>4</v>
      </c>
      <c r="AH103" s="37">
        <v>4</v>
      </c>
      <c r="AI103" s="37">
        <v>3</v>
      </c>
      <c r="AJ103" s="41">
        <v>3</v>
      </c>
    </row>
    <row r="104" spans="1:36" x14ac:dyDescent="0.25">
      <c r="A104" s="34">
        <v>16</v>
      </c>
      <c r="B104" s="150" t="s">
        <v>98</v>
      </c>
      <c r="C104" s="151"/>
      <c r="D104" s="142">
        <v>4</v>
      </c>
      <c r="E104" s="145">
        <v>4</v>
      </c>
      <c r="F104" s="143">
        <v>4</v>
      </c>
      <c r="G104" s="126">
        <v>3</v>
      </c>
      <c r="H104" s="141">
        <v>3</v>
      </c>
      <c r="I104" s="127">
        <v>3</v>
      </c>
      <c r="J104" s="39">
        <v>3</v>
      </c>
      <c r="K104" s="39">
        <v>4</v>
      </c>
      <c r="L104" s="37">
        <v>3</v>
      </c>
      <c r="M104" s="37">
        <v>3</v>
      </c>
      <c r="N104" s="142">
        <v>3</v>
      </c>
      <c r="O104" s="143">
        <v>3</v>
      </c>
      <c r="P104" s="144">
        <v>3</v>
      </c>
      <c r="Q104" s="144">
        <v>3</v>
      </c>
      <c r="R104" s="126">
        <v>3</v>
      </c>
      <c r="S104" s="127">
        <v>3</v>
      </c>
      <c r="T104" s="126">
        <v>3</v>
      </c>
      <c r="U104" s="127">
        <v>3</v>
      </c>
      <c r="V104" s="142">
        <v>3</v>
      </c>
      <c r="W104" s="143">
        <v>3</v>
      </c>
      <c r="X104" s="142">
        <v>4</v>
      </c>
      <c r="Y104" s="143">
        <v>4</v>
      </c>
      <c r="Z104" s="126">
        <v>3</v>
      </c>
      <c r="AA104" s="141">
        <v>3</v>
      </c>
      <c r="AB104" s="127">
        <v>3</v>
      </c>
      <c r="AC104" s="126">
        <v>3</v>
      </c>
      <c r="AD104" s="127">
        <v>3</v>
      </c>
      <c r="AE104" s="39">
        <v>4</v>
      </c>
      <c r="AF104" s="39">
        <v>3</v>
      </c>
      <c r="AG104" s="39">
        <v>4</v>
      </c>
      <c r="AH104" s="37">
        <v>4</v>
      </c>
      <c r="AI104" s="37">
        <v>3</v>
      </c>
      <c r="AJ104" s="41">
        <v>3</v>
      </c>
    </row>
    <row r="105" spans="1:36" x14ac:dyDescent="0.25">
      <c r="A105" s="34">
        <v>17</v>
      </c>
      <c r="B105" s="150" t="s">
        <v>99</v>
      </c>
      <c r="C105" s="151"/>
      <c r="D105" s="142">
        <v>4</v>
      </c>
      <c r="E105" s="145">
        <v>4</v>
      </c>
      <c r="F105" s="143">
        <v>4</v>
      </c>
      <c r="G105" s="126">
        <v>3</v>
      </c>
      <c r="H105" s="141">
        <v>3</v>
      </c>
      <c r="I105" s="127">
        <v>3</v>
      </c>
      <c r="J105" s="39">
        <v>3</v>
      </c>
      <c r="K105" s="39">
        <v>4</v>
      </c>
      <c r="L105" s="37">
        <v>3</v>
      </c>
      <c r="M105" s="37">
        <v>3</v>
      </c>
      <c r="N105" s="142">
        <v>4</v>
      </c>
      <c r="O105" s="143">
        <v>4</v>
      </c>
      <c r="P105" s="144">
        <v>3</v>
      </c>
      <c r="Q105" s="144">
        <v>3</v>
      </c>
      <c r="R105" s="126">
        <v>3</v>
      </c>
      <c r="S105" s="127">
        <v>3</v>
      </c>
      <c r="T105" s="126">
        <v>3</v>
      </c>
      <c r="U105" s="127">
        <v>3</v>
      </c>
      <c r="V105" s="142">
        <v>3</v>
      </c>
      <c r="W105" s="143">
        <v>3</v>
      </c>
      <c r="X105" s="142">
        <v>4</v>
      </c>
      <c r="Y105" s="143">
        <v>4</v>
      </c>
      <c r="Z105" s="126">
        <v>3</v>
      </c>
      <c r="AA105" s="141">
        <v>3</v>
      </c>
      <c r="AB105" s="127">
        <v>3</v>
      </c>
      <c r="AC105" s="126">
        <v>3</v>
      </c>
      <c r="AD105" s="127">
        <v>3</v>
      </c>
      <c r="AE105" s="39">
        <v>4</v>
      </c>
      <c r="AF105" s="39">
        <v>4</v>
      </c>
      <c r="AG105" s="39">
        <v>3</v>
      </c>
      <c r="AH105" s="37">
        <v>4</v>
      </c>
      <c r="AI105" s="37">
        <v>3</v>
      </c>
      <c r="AJ105" s="41">
        <v>3</v>
      </c>
    </row>
    <row r="106" spans="1:36" x14ac:dyDescent="0.25">
      <c r="A106" s="34">
        <v>18</v>
      </c>
      <c r="B106" s="150" t="s">
        <v>100</v>
      </c>
      <c r="C106" s="151"/>
      <c r="D106" s="142">
        <v>3</v>
      </c>
      <c r="E106" s="145">
        <v>3</v>
      </c>
      <c r="F106" s="143">
        <v>3</v>
      </c>
      <c r="G106" s="126">
        <v>2</v>
      </c>
      <c r="H106" s="141">
        <v>2</v>
      </c>
      <c r="I106" s="127">
        <v>2</v>
      </c>
      <c r="J106" s="39">
        <v>3</v>
      </c>
      <c r="K106" s="39">
        <v>3</v>
      </c>
      <c r="L106" s="37">
        <v>3</v>
      </c>
      <c r="M106" s="37">
        <v>3</v>
      </c>
      <c r="N106" s="142">
        <v>3</v>
      </c>
      <c r="O106" s="143">
        <v>3</v>
      </c>
      <c r="P106" s="144">
        <v>4</v>
      </c>
      <c r="Q106" s="144">
        <v>4</v>
      </c>
      <c r="R106" s="126">
        <v>3</v>
      </c>
      <c r="S106" s="127">
        <v>3</v>
      </c>
      <c r="T106" s="126">
        <v>3</v>
      </c>
      <c r="U106" s="127">
        <v>3</v>
      </c>
      <c r="V106" s="142">
        <v>3</v>
      </c>
      <c r="W106" s="143">
        <v>3</v>
      </c>
      <c r="X106" s="142">
        <v>4</v>
      </c>
      <c r="Y106" s="143">
        <v>4</v>
      </c>
      <c r="Z106" s="126">
        <v>2</v>
      </c>
      <c r="AA106" s="141">
        <v>2</v>
      </c>
      <c r="AB106" s="127">
        <v>2</v>
      </c>
      <c r="AC106" s="126">
        <v>3</v>
      </c>
      <c r="AD106" s="127">
        <v>3</v>
      </c>
      <c r="AE106" s="39">
        <v>4</v>
      </c>
      <c r="AF106" s="39">
        <v>4</v>
      </c>
      <c r="AG106" s="39">
        <v>2</v>
      </c>
      <c r="AH106" s="37">
        <v>4</v>
      </c>
      <c r="AI106" s="37">
        <v>4</v>
      </c>
      <c r="AJ106" s="41">
        <v>3</v>
      </c>
    </row>
    <row r="107" spans="1:36" x14ac:dyDescent="0.25">
      <c r="A107" s="34">
        <v>19</v>
      </c>
      <c r="B107" s="150" t="s">
        <v>101</v>
      </c>
      <c r="C107" s="151"/>
      <c r="D107" s="142">
        <v>3</v>
      </c>
      <c r="E107" s="145">
        <v>3</v>
      </c>
      <c r="F107" s="143">
        <v>3</v>
      </c>
      <c r="G107" s="126">
        <v>3</v>
      </c>
      <c r="H107" s="141">
        <v>3</v>
      </c>
      <c r="I107" s="127">
        <v>3</v>
      </c>
      <c r="J107" s="39">
        <v>3</v>
      </c>
      <c r="K107" s="39">
        <v>3</v>
      </c>
      <c r="L107" s="37">
        <v>3</v>
      </c>
      <c r="M107" s="37">
        <v>3</v>
      </c>
      <c r="N107" s="142">
        <v>3</v>
      </c>
      <c r="O107" s="143">
        <v>3</v>
      </c>
      <c r="P107" s="144">
        <v>4</v>
      </c>
      <c r="Q107" s="144">
        <v>4</v>
      </c>
      <c r="R107" s="126">
        <v>3</v>
      </c>
      <c r="S107" s="127">
        <v>3</v>
      </c>
      <c r="T107" s="126">
        <v>3</v>
      </c>
      <c r="U107" s="127">
        <v>3</v>
      </c>
      <c r="V107" s="142">
        <v>3</v>
      </c>
      <c r="W107" s="143">
        <v>3</v>
      </c>
      <c r="X107" s="142">
        <v>4</v>
      </c>
      <c r="Y107" s="143">
        <v>4</v>
      </c>
      <c r="Z107" s="126">
        <v>4</v>
      </c>
      <c r="AA107" s="141">
        <v>4</v>
      </c>
      <c r="AB107" s="127">
        <v>4</v>
      </c>
      <c r="AC107" s="126">
        <v>3</v>
      </c>
      <c r="AD107" s="127">
        <v>3</v>
      </c>
      <c r="AE107" s="39">
        <v>4</v>
      </c>
      <c r="AF107" s="39">
        <v>4</v>
      </c>
      <c r="AG107" s="39">
        <v>2</v>
      </c>
      <c r="AH107" s="37">
        <v>4</v>
      </c>
      <c r="AI107" s="37">
        <v>4</v>
      </c>
      <c r="AJ107" s="41">
        <v>3</v>
      </c>
    </row>
    <row r="108" spans="1:36" x14ac:dyDescent="0.25">
      <c r="A108" s="34">
        <v>20</v>
      </c>
      <c r="B108" s="150" t="s">
        <v>102</v>
      </c>
      <c r="C108" s="151"/>
      <c r="D108" s="142">
        <v>4</v>
      </c>
      <c r="E108" s="145">
        <v>4</v>
      </c>
      <c r="F108" s="143">
        <v>4</v>
      </c>
      <c r="G108" s="126">
        <v>3</v>
      </c>
      <c r="H108" s="141">
        <v>3</v>
      </c>
      <c r="I108" s="127">
        <v>3</v>
      </c>
      <c r="J108" s="39">
        <v>3</v>
      </c>
      <c r="K108" s="39">
        <v>4</v>
      </c>
      <c r="L108" s="37">
        <v>4</v>
      </c>
      <c r="M108" s="37">
        <v>4</v>
      </c>
      <c r="N108" s="142">
        <v>4</v>
      </c>
      <c r="O108" s="143">
        <v>4</v>
      </c>
      <c r="P108" s="144">
        <v>4</v>
      </c>
      <c r="Q108" s="144">
        <v>4</v>
      </c>
      <c r="R108" s="126">
        <v>4</v>
      </c>
      <c r="S108" s="127">
        <v>4</v>
      </c>
      <c r="T108" s="126">
        <v>4</v>
      </c>
      <c r="U108" s="127">
        <v>4</v>
      </c>
      <c r="V108" s="142">
        <v>3</v>
      </c>
      <c r="W108" s="143">
        <v>3</v>
      </c>
      <c r="X108" s="142">
        <v>4</v>
      </c>
      <c r="Y108" s="143">
        <v>4</v>
      </c>
      <c r="Z108" s="126">
        <v>4</v>
      </c>
      <c r="AA108" s="141">
        <v>4</v>
      </c>
      <c r="AB108" s="127">
        <v>4</v>
      </c>
      <c r="AC108" s="126">
        <v>3</v>
      </c>
      <c r="AD108" s="127">
        <v>3</v>
      </c>
      <c r="AE108" s="39">
        <v>4</v>
      </c>
      <c r="AF108" s="39">
        <v>4</v>
      </c>
      <c r="AG108" s="39">
        <v>4</v>
      </c>
      <c r="AH108" s="37">
        <v>3</v>
      </c>
      <c r="AI108" s="37">
        <v>4</v>
      </c>
      <c r="AJ108" s="41">
        <v>4</v>
      </c>
    </row>
    <row r="109" spans="1:36" x14ac:dyDescent="0.25">
      <c r="A109" s="34">
        <v>21</v>
      </c>
      <c r="B109" s="150" t="s">
        <v>103</v>
      </c>
      <c r="C109" s="151"/>
      <c r="D109" s="142">
        <v>4</v>
      </c>
      <c r="E109" s="145">
        <v>4</v>
      </c>
      <c r="F109" s="143">
        <v>4</v>
      </c>
      <c r="G109" s="126">
        <v>4</v>
      </c>
      <c r="H109" s="141">
        <v>4</v>
      </c>
      <c r="I109" s="127">
        <v>4</v>
      </c>
      <c r="J109" s="39">
        <v>3</v>
      </c>
      <c r="K109" s="39">
        <v>4</v>
      </c>
      <c r="L109" s="37">
        <v>3</v>
      </c>
      <c r="M109" s="37">
        <v>4</v>
      </c>
      <c r="N109" s="142">
        <v>3</v>
      </c>
      <c r="O109" s="143">
        <v>3</v>
      </c>
      <c r="P109" s="144">
        <v>3</v>
      </c>
      <c r="Q109" s="144">
        <v>3</v>
      </c>
      <c r="R109" s="126">
        <v>3</v>
      </c>
      <c r="S109" s="127">
        <v>3</v>
      </c>
      <c r="T109" s="126">
        <v>3</v>
      </c>
      <c r="U109" s="127">
        <v>3</v>
      </c>
      <c r="V109" s="142">
        <v>4</v>
      </c>
      <c r="W109" s="143">
        <v>4</v>
      </c>
      <c r="X109" s="142">
        <v>4</v>
      </c>
      <c r="Y109" s="143">
        <v>4</v>
      </c>
      <c r="Z109" s="126">
        <v>3</v>
      </c>
      <c r="AA109" s="141">
        <v>3</v>
      </c>
      <c r="AB109" s="127">
        <v>3</v>
      </c>
      <c r="AC109" s="126">
        <v>3</v>
      </c>
      <c r="AD109" s="127">
        <v>3</v>
      </c>
      <c r="AE109" s="39">
        <v>4</v>
      </c>
      <c r="AF109" s="39">
        <v>4</v>
      </c>
      <c r="AG109" s="39">
        <v>4</v>
      </c>
      <c r="AH109" s="37">
        <v>4</v>
      </c>
      <c r="AI109" s="37">
        <v>3</v>
      </c>
      <c r="AJ109" s="41">
        <v>3</v>
      </c>
    </row>
    <row r="110" spans="1:36" x14ac:dyDescent="0.25">
      <c r="A110" s="34">
        <v>22</v>
      </c>
      <c r="B110" s="150" t="s">
        <v>104</v>
      </c>
      <c r="C110" s="151"/>
      <c r="D110" s="142">
        <v>3</v>
      </c>
      <c r="E110" s="145">
        <v>3</v>
      </c>
      <c r="F110" s="143">
        <v>3</v>
      </c>
      <c r="G110" s="126">
        <v>4</v>
      </c>
      <c r="H110" s="141">
        <v>4</v>
      </c>
      <c r="I110" s="127">
        <v>4</v>
      </c>
      <c r="J110" s="39">
        <v>4</v>
      </c>
      <c r="K110" s="39">
        <v>4</v>
      </c>
      <c r="L110" s="37">
        <v>3</v>
      </c>
      <c r="M110" s="37">
        <v>4</v>
      </c>
      <c r="N110" s="142">
        <v>3</v>
      </c>
      <c r="O110" s="143">
        <v>3</v>
      </c>
      <c r="P110" s="144">
        <v>4</v>
      </c>
      <c r="Q110" s="144">
        <v>4</v>
      </c>
      <c r="R110" s="126">
        <v>4</v>
      </c>
      <c r="S110" s="127">
        <v>4</v>
      </c>
      <c r="T110" s="126">
        <v>4</v>
      </c>
      <c r="U110" s="127">
        <v>4</v>
      </c>
      <c r="V110" s="142">
        <v>3</v>
      </c>
      <c r="W110" s="143">
        <v>3</v>
      </c>
      <c r="X110" s="142">
        <v>3</v>
      </c>
      <c r="Y110" s="143">
        <v>3</v>
      </c>
      <c r="Z110" s="126">
        <v>2</v>
      </c>
      <c r="AA110" s="141">
        <v>2</v>
      </c>
      <c r="AB110" s="127">
        <v>2</v>
      </c>
      <c r="AC110" s="126">
        <v>4</v>
      </c>
      <c r="AD110" s="127">
        <v>4</v>
      </c>
      <c r="AE110" s="39">
        <v>3</v>
      </c>
      <c r="AF110" s="39">
        <v>4</v>
      </c>
      <c r="AG110" s="39">
        <v>2</v>
      </c>
      <c r="AH110" s="37">
        <v>4</v>
      </c>
      <c r="AI110" s="37">
        <v>4</v>
      </c>
      <c r="AJ110" s="41">
        <v>4</v>
      </c>
    </row>
    <row r="111" spans="1:36" x14ac:dyDescent="0.25">
      <c r="A111" s="34">
        <v>23</v>
      </c>
      <c r="B111" s="150" t="s">
        <v>105</v>
      </c>
      <c r="C111" s="151"/>
      <c r="D111" s="142">
        <v>4</v>
      </c>
      <c r="E111" s="145">
        <v>4</v>
      </c>
      <c r="F111" s="143">
        <v>4</v>
      </c>
      <c r="G111" s="126">
        <v>3</v>
      </c>
      <c r="H111" s="141">
        <v>3</v>
      </c>
      <c r="I111" s="127">
        <v>3</v>
      </c>
      <c r="J111" s="39">
        <v>3</v>
      </c>
      <c r="K111" s="39">
        <v>4</v>
      </c>
      <c r="L111" s="37">
        <v>3</v>
      </c>
      <c r="M111" s="37">
        <v>3</v>
      </c>
      <c r="N111" s="142">
        <v>3</v>
      </c>
      <c r="O111" s="143">
        <v>3</v>
      </c>
      <c r="P111" s="144">
        <v>4</v>
      </c>
      <c r="Q111" s="144">
        <v>4</v>
      </c>
      <c r="R111" s="126">
        <v>3</v>
      </c>
      <c r="S111" s="127">
        <v>3</v>
      </c>
      <c r="T111" s="126">
        <v>3</v>
      </c>
      <c r="U111" s="127">
        <v>3</v>
      </c>
      <c r="V111" s="142">
        <v>3</v>
      </c>
      <c r="W111" s="143">
        <v>3</v>
      </c>
      <c r="X111" s="142">
        <v>4</v>
      </c>
      <c r="Y111" s="143">
        <v>4</v>
      </c>
      <c r="Z111" s="126">
        <v>3</v>
      </c>
      <c r="AA111" s="141">
        <v>3</v>
      </c>
      <c r="AB111" s="127">
        <v>3</v>
      </c>
      <c r="AC111" s="126">
        <v>3</v>
      </c>
      <c r="AD111" s="127">
        <v>3</v>
      </c>
      <c r="AE111" s="39">
        <v>4</v>
      </c>
      <c r="AF111" s="39">
        <v>4</v>
      </c>
      <c r="AG111" s="39">
        <v>4</v>
      </c>
      <c r="AH111" s="37">
        <v>4</v>
      </c>
      <c r="AI111" s="37">
        <v>3</v>
      </c>
      <c r="AJ111" s="41">
        <v>3</v>
      </c>
    </row>
    <row r="112" spans="1:36" x14ac:dyDescent="0.25">
      <c r="A112" s="34">
        <v>24</v>
      </c>
      <c r="B112" s="150" t="s">
        <v>106</v>
      </c>
      <c r="C112" s="151"/>
      <c r="D112" s="142">
        <v>4</v>
      </c>
      <c r="E112" s="145">
        <v>4</v>
      </c>
      <c r="F112" s="143">
        <v>4</v>
      </c>
      <c r="G112" s="126">
        <v>3</v>
      </c>
      <c r="H112" s="141">
        <v>3</v>
      </c>
      <c r="I112" s="127">
        <v>3</v>
      </c>
      <c r="J112" s="39">
        <v>3</v>
      </c>
      <c r="K112" s="39">
        <v>4</v>
      </c>
      <c r="L112" s="37">
        <v>3</v>
      </c>
      <c r="M112" s="37">
        <v>3</v>
      </c>
      <c r="N112" s="142">
        <v>3</v>
      </c>
      <c r="O112" s="143">
        <v>3</v>
      </c>
      <c r="P112" s="144">
        <v>3</v>
      </c>
      <c r="Q112" s="144">
        <v>3</v>
      </c>
      <c r="R112" s="126">
        <v>3</v>
      </c>
      <c r="S112" s="127">
        <v>3</v>
      </c>
      <c r="T112" s="126">
        <v>3</v>
      </c>
      <c r="U112" s="127">
        <v>3</v>
      </c>
      <c r="V112" s="142">
        <v>3</v>
      </c>
      <c r="W112" s="143">
        <v>3</v>
      </c>
      <c r="X112" s="142">
        <v>4</v>
      </c>
      <c r="Y112" s="143">
        <v>4</v>
      </c>
      <c r="Z112" s="126">
        <v>3</v>
      </c>
      <c r="AA112" s="141">
        <v>3</v>
      </c>
      <c r="AB112" s="127">
        <v>3</v>
      </c>
      <c r="AC112" s="126">
        <v>3</v>
      </c>
      <c r="AD112" s="127">
        <v>3</v>
      </c>
      <c r="AE112" s="39">
        <v>4</v>
      </c>
      <c r="AF112" s="39">
        <v>4</v>
      </c>
      <c r="AG112" s="39">
        <v>4</v>
      </c>
      <c r="AH112" s="37">
        <v>4</v>
      </c>
      <c r="AI112" s="37">
        <v>3</v>
      </c>
      <c r="AJ112" s="41">
        <v>3</v>
      </c>
    </row>
    <row r="113" spans="1:43" x14ac:dyDescent="0.25">
      <c r="A113" s="34">
        <v>25</v>
      </c>
      <c r="B113" s="150" t="s">
        <v>107</v>
      </c>
      <c r="C113" s="151"/>
      <c r="D113" s="142">
        <v>3</v>
      </c>
      <c r="E113" s="145">
        <v>3</v>
      </c>
      <c r="F113" s="143">
        <v>3</v>
      </c>
      <c r="G113" s="126">
        <v>3</v>
      </c>
      <c r="H113" s="141">
        <v>3</v>
      </c>
      <c r="I113" s="127">
        <v>3</v>
      </c>
      <c r="J113" s="39">
        <v>3</v>
      </c>
      <c r="K113" s="39">
        <v>3</v>
      </c>
      <c r="L113" s="37">
        <v>3</v>
      </c>
      <c r="M113" s="37">
        <v>3</v>
      </c>
      <c r="N113" s="142">
        <v>3</v>
      </c>
      <c r="O113" s="143">
        <v>3</v>
      </c>
      <c r="P113" s="144">
        <v>3</v>
      </c>
      <c r="Q113" s="144">
        <v>3</v>
      </c>
      <c r="R113" s="126">
        <v>3</v>
      </c>
      <c r="S113" s="127">
        <v>3</v>
      </c>
      <c r="T113" s="126">
        <v>3</v>
      </c>
      <c r="U113" s="127">
        <v>3</v>
      </c>
      <c r="V113" s="142">
        <v>3</v>
      </c>
      <c r="W113" s="143">
        <v>3</v>
      </c>
      <c r="X113" s="142">
        <v>3</v>
      </c>
      <c r="Y113" s="143">
        <v>3</v>
      </c>
      <c r="Z113" s="126">
        <v>2</v>
      </c>
      <c r="AA113" s="141">
        <v>2</v>
      </c>
      <c r="AB113" s="127">
        <v>2</v>
      </c>
      <c r="AC113" s="126">
        <v>3</v>
      </c>
      <c r="AD113" s="127">
        <v>3</v>
      </c>
      <c r="AE113" s="39">
        <v>3</v>
      </c>
      <c r="AF113" s="39">
        <v>3</v>
      </c>
      <c r="AG113" s="39">
        <v>3</v>
      </c>
      <c r="AH113" s="37">
        <v>4</v>
      </c>
      <c r="AI113" s="37">
        <v>3</v>
      </c>
      <c r="AJ113" s="41">
        <v>3</v>
      </c>
    </row>
    <row r="114" spans="1:43" x14ac:dyDescent="0.25">
      <c r="A114" s="34">
        <v>26</v>
      </c>
      <c r="B114" s="150" t="s">
        <v>108</v>
      </c>
      <c r="C114" s="151"/>
      <c r="D114" s="142">
        <v>3</v>
      </c>
      <c r="E114" s="145">
        <v>3</v>
      </c>
      <c r="F114" s="143">
        <v>3</v>
      </c>
      <c r="G114" s="126">
        <v>3</v>
      </c>
      <c r="H114" s="141">
        <v>3</v>
      </c>
      <c r="I114" s="127">
        <v>3</v>
      </c>
      <c r="J114" s="39">
        <v>3</v>
      </c>
      <c r="K114" s="39">
        <v>4</v>
      </c>
      <c r="L114" s="37">
        <v>3</v>
      </c>
      <c r="M114" s="37">
        <v>3</v>
      </c>
      <c r="N114" s="142">
        <v>3</v>
      </c>
      <c r="O114" s="143">
        <v>3</v>
      </c>
      <c r="P114" s="144">
        <v>4</v>
      </c>
      <c r="Q114" s="144">
        <v>4</v>
      </c>
      <c r="R114" s="126">
        <v>3</v>
      </c>
      <c r="S114" s="127">
        <v>3</v>
      </c>
      <c r="T114" s="126">
        <v>3</v>
      </c>
      <c r="U114" s="127">
        <v>3</v>
      </c>
      <c r="V114" s="142">
        <v>3</v>
      </c>
      <c r="W114" s="143">
        <v>3</v>
      </c>
      <c r="X114" s="142">
        <v>4</v>
      </c>
      <c r="Y114" s="143">
        <v>4</v>
      </c>
      <c r="Z114" s="126">
        <v>3</v>
      </c>
      <c r="AA114" s="141">
        <v>3</v>
      </c>
      <c r="AB114" s="127">
        <v>3</v>
      </c>
      <c r="AC114" s="126">
        <v>3</v>
      </c>
      <c r="AD114" s="127">
        <v>3</v>
      </c>
      <c r="AE114" s="39">
        <v>4</v>
      </c>
      <c r="AF114" s="39">
        <v>4</v>
      </c>
      <c r="AG114" s="39">
        <v>4</v>
      </c>
      <c r="AH114" s="37">
        <v>4</v>
      </c>
      <c r="AI114" s="37">
        <v>3</v>
      </c>
      <c r="AJ114" s="41">
        <v>3</v>
      </c>
      <c r="AL114" s="86" t="s">
        <v>160</v>
      </c>
      <c r="AM114" s="122"/>
      <c r="AN114" s="122"/>
      <c r="AO114" s="122"/>
      <c r="AP114" s="122"/>
      <c r="AQ114" s="122"/>
    </row>
    <row r="115" spans="1:43" x14ac:dyDescent="0.25">
      <c r="A115" s="34">
        <v>27</v>
      </c>
      <c r="B115" s="150" t="s">
        <v>109</v>
      </c>
      <c r="C115" s="151"/>
      <c r="D115" s="142">
        <v>4</v>
      </c>
      <c r="E115" s="145">
        <v>4</v>
      </c>
      <c r="F115" s="143">
        <v>4</v>
      </c>
      <c r="G115" s="126">
        <v>3</v>
      </c>
      <c r="H115" s="141">
        <v>3</v>
      </c>
      <c r="I115" s="127">
        <v>3</v>
      </c>
      <c r="J115" s="39">
        <v>3</v>
      </c>
      <c r="K115" s="39">
        <v>4</v>
      </c>
      <c r="L115" s="37">
        <v>3</v>
      </c>
      <c r="M115" s="37">
        <v>3</v>
      </c>
      <c r="N115" s="142">
        <v>4</v>
      </c>
      <c r="O115" s="143">
        <v>4</v>
      </c>
      <c r="P115" s="144">
        <v>3</v>
      </c>
      <c r="Q115" s="144">
        <v>3</v>
      </c>
      <c r="R115" s="126">
        <v>3</v>
      </c>
      <c r="S115" s="127">
        <v>3</v>
      </c>
      <c r="T115" s="126">
        <v>3</v>
      </c>
      <c r="U115" s="127">
        <v>3</v>
      </c>
      <c r="V115" s="142">
        <v>3</v>
      </c>
      <c r="W115" s="143">
        <v>3</v>
      </c>
      <c r="X115" s="142">
        <v>4</v>
      </c>
      <c r="Y115" s="143">
        <v>4</v>
      </c>
      <c r="Z115" s="126">
        <v>4</v>
      </c>
      <c r="AA115" s="141">
        <v>4</v>
      </c>
      <c r="AB115" s="127">
        <v>4</v>
      </c>
      <c r="AC115" s="126">
        <v>3</v>
      </c>
      <c r="AD115" s="127">
        <v>3</v>
      </c>
      <c r="AE115" s="39">
        <v>4</v>
      </c>
      <c r="AF115" s="39">
        <v>4</v>
      </c>
      <c r="AG115" s="39">
        <v>4</v>
      </c>
      <c r="AH115" s="37">
        <v>4</v>
      </c>
      <c r="AI115" s="37">
        <v>3</v>
      </c>
      <c r="AJ115" s="41">
        <v>3</v>
      </c>
    </row>
    <row r="116" spans="1:43" x14ac:dyDescent="0.25">
      <c r="A116" s="34">
        <v>28</v>
      </c>
      <c r="B116" s="150" t="s">
        <v>110</v>
      </c>
      <c r="C116" s="151"/>
      <c r="D116" s="142">
        <v>3</v>
      </c>
      <c r="E116" s="145">
        <v>3</v>
      </c>
      <c r="F116" s="143">
        <v>3</v>
      </c>
      <c r="G116" s="126">
        <v>4</v>
      </c>
      <c r="H116" s="141">
        <v>4</v>
      </c>
      <c r="I116" s="127">
        <v>4</v>
      </c>
      <c r="J116" s="39">
        <v>4</v>
      </c>
      <c r="K116" s="39">
        <v>4</v>
      </c>
      <c r="L116" s="37">
        <v>3</v>
      </c>
      <c r="M116" s="37">
        <v>3</v>
      </c>
      <c r="N116" s="142">
        <v>3</v>
      </c>
      <c r="O116" s="143">
        <v>3</v>
      </c>
      <c r="P116" s="144">
        <v>4</v>
      </c>
      <c r="Q116" s="144">
        <v>4</v>
      </c>
      <c r="R116" s="126">
        <v>3</v>
      </c>
      <c r="S116" s="127">
        <v>3</v>
      </c>
      <c r="T116" s="126">
        <v>3</v>
      </c>
      <c r="U116" s="127">
        <v>3</v>
      </c>
      <c r="V116" s="142">
        <v>3</v>
      </c>
      <c r="W116" s="143">
        <v>3</v>
      </c>
      <c r="X116" s="142">
        <v>4</v>
      </c>
      <c r="Y116" s="143">
        <v>4</v>
      </c>
      <c r="Z116" s="126">
        <v>3</v>
      </c>
      <c r="AA116" s="141">
        <v>3</v>
      </c>
      <c r="AB116" s="127">
        <v>3</v>
      </c>
      <c r="AC116" s="126">
        <v>4</v>
      </c>
      <c r="AD116" s="127">
        <v>4</v>
      </c>
      <c r="AE116" s="39">
        <v>4</v>
      </c>
      <c r="AF116" s="39">
        <v>4</v>
      </c>
      <c r="AG116" s="39">
        <v>4</v>
      </c>
      <c r="AH116" s="37">
        <v>4</v>
      </c>
      <c r="AI116" s="37">
        <v>3</v>
      </c>
      <c r="AJ116" s="41">
        <v>4</v>
      </c>
      <c r="AL116" s="40" t="s">
        <v>1</v>
      </c>
      <c r="AM116" s="40" t="s">
        <v>62</v>
      </c>
      <c r="AN116" s="133" t="s">
        <v>133</v>
      </c>
      <c r="AO116" s="134"/>
      <c r="AP116" s="133" t="s">
        <v>19</v>
      </c>
      <c r="AQ116" s="134"/>
    </row>
    <row r="117" spans="1:43" x14ac:dyDescent="0.25">
      <c r="A117" s="34">
        <v>29</v>
      </c>
      <c r="B117" s="150" t="s">
        <v>111</v>
      </c>
      <c r="C117" s="151"/>
      <c r="D117" s="142">
        <v>3</v>
      </c>
      <c r="E117" s="145">
        <v>3</v>
      </c>
      <c r="F117" s="143">
        <v>3</v>
      </c>
      <c r="G117" s="126">
        <v>4</v>
      </c>
      <c r="H117" s="141">
        <v>4</v>
      </c>
      <c r="I117" s="127">
        <v>4</v>
      </c>
      <c r="J117" s="39">
        <v>3</v>
      </c>
      <c r="K117" s="39">
        <v>4</v>
      </c>
      <c r="L117" s="37">
        <v>4</v>
      </c>
      <c r="M117" s="37">
        <v>3</v>
      </c>
      <c r="N117" s="142">
        <v>3</v>
      </c>
      <c r="O117" s="143">
        <v>3</v>
      </c>
      <c r="P117" s="144">
        <v>3</v>
      </c>
      <c r="Q117" s="144">
        <v>3</v>
      </c>
      <c r="R117" s="126">
        <v>4</v>
      </c>
      <c r="S117" s="127">
        <v>4</v>
      </c>
      <c r="T117" s="126">
        <v>3</v>
      </c>
      <c r="U117" s="127">
        <v>3</v>
      </c>
      <c r="V117" s="142">
        <v>3</v>
      </c>
      <c r="W117" s="143">
        <v>3</v>
      </c>
      <c r="X117" s="142">
        <v>4</v>
      </c>
      <c r="Y117" s="143">
        <v>4</v>
      </c>
      <c r="Z117" s="126">
        <v>3</v>
      </c>
      <c r="AA117" s="141">
        <v>3</v>
      </c>
      <c r="AB117" s="127">
        <v>3</v>
      </c>
      <c r="AC117" s="126">
        <v>3</v>
      </c>
      <c r="AD117" s="127">
        <v>3</v>
      </c>
      <c r="AE117" s="39">
        <v>4</v>
      </c>
      <c r="AF117" s="39">
        <v>3</v>
      </c>
      <c r="AG117" s="39">
        <v>4</v>
      </c>
      <c r="AH117" s="37">
        <v>2</v>
      </c>
      <c r="AI117" s="37">
        <v>4</v>
      </c>
      <c r="AJ117" s="41">
        <v>3</v>
      </c>
      <c r="AL117" s="34">
        <v>1</v>
      </c>
      <c r="AM117" s="46" t="s">
        <v>134</v>
      </c>
      <c r="AN117" s="135">
        <v>3.2330000000000001</v>
      </c>
      <c r="AO117" s="136"/>
      <c r="AP117" s="135" t="s">
        <v>136</v>
      </c>
      <c r="AQ117" s="136"/>
    </row>
    <row r="118" spans="1:43" x14ac:dyDescent="0.25">
      <c r="A118" s="45">
        <v>30</v>
      </c>
      <c r="B118" s="150" t="s">
        <v>112</v>
      </c>
      <c r="C118" s="150"/>
      <c r="D118" s="144">
        <v>3</v>
      </c>
      <c r="E118" s="144">
        <v>3</v>
      </c>
      <c r="F118" s="144">
        <v>3</v>
      </c>
      <c r="G118" s="126">
        <v>3</v>
      </c>
      <c r="H118" s="141">
        <v>3</v>
      </c>
      <c r="I118" s="127">
        <v>3</v>
      </c>
      <c r="J118" s="39">
        <v>3</v>
      </c>
      <c r="K118" s="39">
        <v>3</v>
      </c>
      <c r="L118" s="37">
        <v>3</v>
      </c>
      <c r="M118" s="37">
        <v>3</v>
      </c>
      <c r="N118" s="144">
        <v>3</v>
      </c>
      <c r="O118" s="144">
        <v>3</v>
      </c>
      <c r="P118" s="144">
        <v>3</v>
      </c>
      <c r="Q118" s="144">
        <v>3</v>
      </c>
      <c r="R118" s="140">
        <v>3</v>
      </c>
      <c r="S118" s="140">
        <v>3</v>
      </c>
      <c r="T118" s="140">
        <v>3</v>
      </c>
      <c r="U118" s="140">
        <v>3</v>
      </c>
      <c r="V118" s="144">
        <v>3</v>
      </c>
      <c r="W118" s="144">
        <v>3</v>
      </c>
      <c r="X118" s="144">
        <v>4</v>
      </c>
      <c r="Y118" s="144">
        <v>4</v>
      </c>
      <c r="Z118" s="140">
        <v>3</v>
      </c>
      <c r="AA118" s="140">
        <v>3</v>
      </c>
      <c r="AB118" s="140">
        <v>3</v>
      </c>
      <c r="AC118" s="140">
        <v>3</v>
      </c>
      <c r="AD118" s="140">
        <v>3</v>
      </c>
      <c r="AE118" s="39">
        <v>4</v>
      </c>
      <c r="AF118" s="39">
        <v>4</v>
      </c>
      <c r="AG118" s="39">
        <v>4</v>
      </c>
      <c r="AH118" s="37">
        <v>4</v>
      </c>
      <c r="AI118" s="37">
        <v>3</v>
      </c>
      <c r="AJ118" s="41">
        <v>3</v>
      </c>
      <c r="AL118" s="34">
        <v>2</v>
      </c>
      <c r="AM118" s="46" t="s">
        <v>124</v>
      </c>
      <c r="AN118" s="135">
        <v>3.3</v>
      </c>
      <c r="AO118" s="136"/>
      <c r="AP118" s="135" t="s">
        <v>137</v>
      </c>
      <c r="AQ118" s="136"/>
    </row>
    <row r="119" spans="1:43" x14ac:dyDescent="0.25">
      <c r="A119" s="6"/>
      <c r="B119" s="6"/>
      <c r="C119" s="6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L119" s="34">
        <v>3</v>
      </c>
      <c r="AM119" s="46" t="s">
        <v>125</v>
      </c>
      <c r="AN119" s="135">
        <v>3.2669999999999999</v>
      </c>
      <c r="AO119" s="136"/>
      <c r="AP119" s="135" t="s">
        <v>137</v>
      </c>
      <c r="AQ119" s="136"/>
    </row>
    <row r="120" spans="1:43" x14ac:dyDescent="0.25">
      <c r="A120" s="6"/>
      <c r="B120" s="139" t="s">
        <v>128</v>
      </c>
      <c r="C120" s="139"/>
      <c r="D120" s="139">
        <v>100</v>
      </c>
      <c r="E120" s="139"/>
      <c r="F120" s="139"/>
      <c r="G120" s="139">
        <v>94</v>
      </c>
      <c r="H120" s="139"/>
      <c r="I120" s="139"/>
      <c r="J120" s="22">
        <f>SUM(J89:J118)</f>
        <v>97</v>
      </c>
      <c r="K120" s="22">
        <f>SUM(K89:K118)</f>
        <v>109</v>
      </c>
      <c r="L120" s="22">
        <f>SUM(L89:L118)</f>
        <v>95</v>
      </c>
      <c r="M120" s="22">
        <f>SUM(M89:M118)</f>
        <v>95</v>
      </c>
      <c r="N120" s="139">
        <v>99</v>
      </c>
      <c r="O120" s="139"/>
      <c r="P120" s="139">
        <v>106</v>
      </c>
      <c r="Q120" s="139"/>
      <c r="R120" s="139">
        <v>95</v>
      </c>
      <c r="S120" s="139"/>
      <c r="T120" s="139">
        <v>92</v>
      </c>
      <c r="U120" s="139"/>
      <c r="V120" s="139">
        <v>95</v>
      </c>
      <c r="W120" s="139"/>
      <c r="X120" s="139">
        <v>114</v>
      </c>
      <c r="Y120" s="139"/>
      <c r="Z120" s="139">
        <v>90</v>
      </c>
      <c r="AA120" s="139"/>
      <c r="AB120" s="139"/>
      <c r="AC120" s="139">
        <v>94</v>
      </c>
      <c r="AD120" s="139"/>
      <c r="AE120" s="22">
        <f>SUM(AE89:AE118)</f>
        <v>111</v>
      </c>
      <c r="AF120" s="22">
        <f t="shared" ref="AF120:AJ120" si="2">SUM(AF89:AF118)</f>
        <v>109</v>
      </c>
      <c r="AG120" s="22">
        <f t="shared" si="2"/>
        <v>105</v>
      </c>
      <c r="AH120" s="22">
        <f t="shared" si="2"/>
        <v>112</v>
      </c>
      <c r="AI120" s="22">
        <f t="shared" si="2"/>
        <v>96</v>
      </c>
      <c r="AJ120" s="22">
        <f t="shared" si="2"/>
        <v>94</v>
      </c>
      <c r="AL120" s="34">
        <v>4</v>
      </c>
      <c r="AM120" s="46" t="s">
        <v>135</v>
      </c>
      <c r="AN120" s="135">
        <v>3.2749999999999999</v>
      </c>
      <c r="AO120" s="136"/>
      <c r="AP120" s="135" t="s">
        <v>137</v>
      </c>
      <c r="AQ120" s="136"/>
    </row>
    <row r="121" spans="1:43" x14ac:dyDescent="0.25">
      <c r="A121" s="6"/>
      <c r="B121" s="139" t="s">
        <v>129</v>
      </c>
      <c r="C121" s="139"/>
      <c r="D121" s="139">
        <f>SUM(D120:I120)</f>
        <v>194</v>
      </c>
      <c r="E121" s="139"/>
      <c r="F121" s="139"/>
      <c r="G121" s="139"/>
      <c r="H121" s="139"/>
      <c r="I121" s="139"/>
      <c r="J121" s="139">
        <f>SUM(J120:M120)</f>
        <v>396</v>
      </c>
      <c r="K121" s="139"/>
      <c r="L121" s="139"/>
      <c r="M121" s="139"/>
      <c r="N121" s="139">
        <f>SUM(N120:U120)</f>
        <v>392</v>
      </c>
      <c r="O121" s="139"/>
      <c r="P121" s="139"/>
      <c r="Q121" s="139"/>
      <c r="R121" s="139"/>
      <c r="S121" s="139"/>
      <c r="T121" s="139"/>
      <c r="U121" s="139"/>
      <c r="V121" s="139">
        <f>SUM(V120:AD120)</f>
        <v>393</v>
      </c>
      <c r="W121" s="139"/>
      <c r="X121" s="139"/>
      <c r="Y121" s="139"/>
      <c r="Z121" s="139"/>
      <c r="AA121" s="139"/>
      <c r="AB121" s="139"/>
      <c r="AC121" s="139"/>
      <c r="AD121" s="139"/>
      <c r="AE121" s="139">
        <f>SUM(AE120:AJ120)</f>
        <v>627</v>
      </c>
      <c r="AF121" s="139"/>
      <c r="AG121" s="139"/>
      <c r="AH121" s="139"/>
      <c r="AI121" s="139"/>
      <c r="AJ121" s="139"/>
      <c r="AL121" s="34">
        <v>5</v>
      </c>
      <c r="AM121" s="46" t="s">
        <v>127</v>
      </c>
      <c r="AN121" s="137">
        <v>3.4830000000000001</v>
      </c>
      <c r="AO121" s="137"/>
      <c r="AP121" s="137" t="s">
        <v>137</v>
      </c>
      <c r="AQ121" s="137"/>
    </row>
    <row r="122" spans="1:43" x14ac:dyDescent="0.25">
      <c r="A122" s="6"/>
      <c r="B122" s="89" t="s">
        <v>130</v>
      </c>
      <c r="C122" s="91"/>
      <c r="D122" s="89">
        <f>1/30*194/2</f>
        <v>3.2333333333333334</v>
      </c>
      <c r="E122" s="90"/>
      <c r="F122" s="90"/>
      <c r="G122" s="90"/>
      <c r="H122" s="90"/>
      <c r="I122" s="91"/>
      <c r="J122" s="89">
        <f>1/30*396/4</f>
        <v>3.3</v>
      </c>
      <c r="K122" s="90"/>
      <c r="L122" s="90"/>
      <c r="M122" s="91"/>
      <c r="N122" s="89">
        <f>1/30*392/4</f>
        <v>3.2666666666666666</v>
      </c>
      <c r="O122" s="90"/>
      <c r="P122" s="90"/>
      <c r="Q122" s="90"/>
      <c r="R122" s="90"/>
      <c r="S122" s="90"/>
      <c r="T122" s="90"/>
      <c r="U122" s="91"/>
      <c r="V122" s="89">
        <f>1/30*393/4</f>
        <v>3.2749999999999999</v>
      </c>
      <c r="W122" s="90"/>
      <c r="X122" s="90"/>
      <c r="Y122" s="90"/>
      <c r="Z122" s="90"/>
      <c r="AA122" s="90"/>
      <c r="AB122" s="90"/>
      <c r="AC122" s="90"/>
      <c r="AD122" s="91"/>
      <c r="AE122" s="89">
        <f>1/30*627/6</f>
        <v>3.4833333333333329</v>
      </c>
      <c r="AF122" s="90"/>
      <c r="AG122" s="90"/>
      <c r="AH122" s="90"/>
      <c r="AI122" s="90"/>
      <c r="AJ122" s="91"/>
      <c r="AL122" s="138" t="s">
        <v>138</v>
      </c>
      <c r="AM122" s="138"/>
      <c r="AN122" s="119">
        <f>SUM(AN117:AO121)</f>
        <v>16.558</v>
      </c>
      <c r="AO122" s="119"/>
      <c r="AP122" s="119"/>
      <c r="AQ122" s="119"/>
    </row>
    <row r="123" spans="1:43" x14ac:dyDescent="0.25">
      <c r="A123" s="6"/>
      <c r="B123" s="89" t="s">
        <v>132</v>
      </c>
      <c r="C123" s="91"/>
      <c r="D123" s="89">
        <f>SUM(D122:AJ122)/5</f>
        <v>3.3116666666666665</v>
      </c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1"/>
      <c r="AL123" s="138" t="s">
        <v>139</v>
      </c>
      <c r="AM123" s="138"/>
      <c r="AN123" s="119">
        <f>AN122/5</f>
        <v>3.3115999999999999</v>
      </c>
      <c r="AO123" s="119"/>
      <c r="AP123" s="119" t="s">
        <v>137</v>
      </c>
      <c r="AQ123" s="119"/>
    </row>
    <row r="124" spans="1:43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43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</sheetData>
  <mergeCells count="545">
    <mergeCell ref="AT20:AT21"/>
    <mergeCell ref="AS20:AS21"/>
    <mergeCell ref="AS22:AS25"/>
    <mergeCell ref="AT22:AT25"/>
    <mergeCell ref="AT26:AT29"/>
    <mergeCell ref="AS26:AS29"/>
    <mergeCell ref="AT30:AT33"/>
    <mergeCell ref="AS30:AS33"/>
    <mergeCell ref="AT34:AT39"/>
    <mergeCell ref="AS34:AS39"/>
    <mergeCell ref="A3:A4"/>
    <mergeCell ref="B3:C4"/>
    <mergeCell ref="D3:W3"/>
    <mergeCell ref="A1:W1"/>
    <mergeCell ref="B5:C5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X3:X4"/>
    <mergeCell ref="AA5:AB5"/>
    <mergeCell ref="AA4:AD4"/>
    <mergeCell ref="AC5:AD5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4:C24"/>
    <mergeCell ref="B18:C18"/>
    <mergeCell ref="B19:C19"/>
    <mergeCell ref="B20:C20"/>
    <mergeCell ref="B21:C21"/>
    <mergeCell ref="B22:C22"/>
    <mergeCell ref="B23:C23"/>
    <mergeCell ref="AC6:AD6"/>
    <mergeCell ref="AC7:AD7"/>
    <mergeCell ref="AC8:AD8"/>
    <mergeCell ref="AC9:AD9"/>
    <mergeCell ref="AC10:AD10"/>
    <mergeCell ref="AA11:AB11"/>
    <mergeCell ref="AA12:AB12"/>
    <mergeCell ref="AA13:AB13"/>
    <mergeCell ref="AA14:AB14"/>
    <mergeCell ref="AA6:AB6"/>
    <mergeCell ref="AA7:AB7"/>
    <mergeCell ref="AA8:AB8"/>
    <mergeCell ref="AA9:AB9"/>
    <mergeCell ref="AA10:AB10"/>
    <mergeCell ref="A45:A46"/>
    <mergeCell ref="B45:C46"/>
    <mergeCell ref="D45:W45"/>
    <mergeCell ref="X45:X46"/>
    <mergeCell ref="B47:C47"/>
    <mergeCell ref="AC11:AD11"/>
    <mergeCell ref="AC12:AD12"/>
    <mergeCell ref="AC13:AD13"/>
    <mergeCell ref="AC14:AD14"/>
    <mergeCell ref="AC15:AD15"/>
    <mergeCell ref="AA15:AB15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A78:C78"/>
    <mergeCell ref="B89:C89"/>
    <mergeCell ref="B90:C90"/>
    <mergeCell ref="B73:C73"/>
    <mergeCell ref="B74:C74"/>
    <mergeCell ref="B75:C75"/>
    <mergeCell ref="B76:C76"/>
    <mergeCell ref="A43:X43"/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105:C105"/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116:C116"/>
    <mergeCell ref="B117:C117"/>
    <mergeCell ref="B118:C118"/>
    <mergeCell ref="D88:F88"/>
    <mergeCell ref="G88:I88"/>
    <mergeCell ref="D86:I86"/>
    <mergeCell ref="D87:F87"/>
    <mergeCell ref="G87:I87"/>
    <mergeCell ref="J87:K87"/>
    <mergeCell ref="J86:M86"/>
    <mergeCell ref="B111:C111"/>
    <mergeCell ref="B112:C112"/>
    <mergeCell ref="B113:C113"/>
    <mergeCell ref="B114:C114"/>
    <mergeCell ref="B115:C115"/>
    <mergeCell ref="B106:C106"/>
    <mergeCell ref="B107:C107"/>
    <mergeCell ref="B108:C108"/>
    <mergeCell ref="B109:C109"/>
    <mergeCell ref="B110:C110"/>
    <mergeCell ref="B101:C101"/>
    <mergeCell ref="B102:C102"/>
    <mergeCell ref="B103:C103"/>
    <mergeCell ref="B104:C104"/>
    <mergeCell ref="AE87:AG87"/>
    <mergeCell ref="AH87:AJ87"/>
    <mergeCell ref="AE86:AJ86"/>
    <mergeCell ref="A85:A88"/>
    <mergeCell ref="B85:C88"/>
    <mergeCell ref="D85:AJ85"/>
    <mergeCell ref="V87:Y87"/>
    <mergeCell ref="V88:W88"/>
    <mergeCell ref="X88:Y88"/>
    <mergeCell ref="V86:AD86"/>
    <mergeCell ref="Z87:AD87"/>
    <mergeCell ref="Z88:AB88"/>
    <mergeCell ref="AC88:AD88"/>
    <mergeCell ref="N86:U86"/>
    <mergeCell ref="N87:Q87"/>
    <mergeCell ref="R87:U87"/>
    <mergeCell ref="N88:O88"/>
    <mergeCell ref="P88:Q88"/>
    <mergeCell ref="R88:S88"/>
    <mergeCell ref="T88:U88"/>
    <mergeCell ref="L87:M87"/>
    <mergeCell ref="D97:F97"/>
    <mergeCell ref="D98:F98"/>
    <mergeCell ref="D99:F99"/>
    <mergeCell ref="D100:F100"/>
    <mergeCell ref="D101:F101"/>
    <mergeCell ref="D93:F93"/>
    <mergeCell ref="D94:F94"/>
    <mergeCell ref="D95:F95"/>
    <mergeCell ref="G89:I89"/>
    <mergeCell ref="D96:F96"/>
    <mergeCell ref="D89:F89"/>
    <mergeCell ref="D90:F90"/>
    <mergeCell ref="D91:F91"/>
    <mergeCell ref="D92:F92"/>
    <mergeCell ref="D116:F116"/>
    <mergeCell ref="D107:F107"/>
    <mergeCell ref="D108:F108"/>
    <mergeCell ref="D109:F109"/>
    <mergeCell ref="D110:F110"/>
    <mergeCell ref="D111:F111"/>
    <mergeCell ref="D102:F102"/>
    <mergeCell ref="D103:F103"/>
    <mergeCell ref="D104:F104"/>
    <mergeCell ref="D105:F105"/>
    <mergeCell ref="D106:F106"/>
    <mergeCell ref="G103:I103"/>
    <mergeCell ref="G104:I104"/>
    <mergeCell ref="G105:I105"/>
    <mergeCell ref="G106:I106"/>
    <mergeCell ref="G107:I107"/>
    <mergeCell ref="D117:F117"/>
    <mergeCell ref="D118:F118"/>
    <mergeCell ref="G90:I90"/>
    <mergeCell ref="G91:I91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D112:F112"/>
    <mergeCell ref="D113:F113"/>
    <mergeCell ref="D114:F114"/>
    <mergeCell ref="D115:F115"/>
    <mergeCell ref="G118:I118"/>
    <mergeCell ref="G113:I113"/>
    <mergeCell ref="G114:I114"/>
    <mergeCell ref="G115:I115"/>
    <mergeCell ref="G116:I116"/>
    <mergeCell ref="G117:I117"/>
    <mergeCell ref="G108:I108"/>
    <mergeCell ref="G109:I109"/>
    <mergeCell ref="G110:I110"/>
    <mergeCell ref="G111:I111"/>
    <mergeCell ref="G112:I112"/>
    <mergeCell ref="N94:O94"/>
    <mergeCell ref="N95:O95"/>
    <mergeCell ref="N96:O96"/>
    <mergeCell ref="N97:O97"/>
    <mergeCell ref="N98:O98"/>
    <mergeCell ref="N89:O89"/>
    <mergeCell ref="N90:O90"/>
    <mergeCell ref="N91:O91"/>
    <mergeCell ref="N92:O92"/>
    <mergeCell ref="N93:O93"/>
    <mergeCell ref="N104:O104"/>
    <mergeCell ref="N105:O105"/>
    <mergeCell ref="N106:O106"/>
    <mergeCell ref="N107:O107"/>
    <mergeCell ref="N108:O108"/>
    <mergeCell ref="N99:O99"/>
    <mergeCell ref="N100:O100"/>
    <mergeCell ref="N101:O101"/>
    <mergeCell ref="N102:O102"/>
    <mergeCell ref="N103:O103"/>
    <mergeCell ref="N114:O114"/>
    <mergeCell ref="N115:O115"/>
    <mergeCell ref="N116:O116"/>
    <mergeCell ref="N117:O117"/>
    <mergeCell ref="N118:O118"/>
    <mergeCell ref="N109:O109"/>
    <mergeCell ref="N110:O110"/>
    <mergeCell ref="N111:O111"/>
    <mergeCell ref="N112:O112"/>
    <mergeCell ref="N113:O113"/>
    <mergeCell ref="P104:Q104"/>
    <mergeCell ref="P105:Q105"/>
    <mergeCell ref="P106:Q106"/>
    <mergeCell ref="P107:Q107"/>
    <mergeCell ref="P108:Q108"/>
    <mergeCell ref="P89:Q89"/>
    <mergeCell ref="P90:Q90"/>
    <mergeCell ref="P91:Q91"/>
    <mergeCell ref="P92:Q92"/>
    <mergeCell ref="P93:Q93"/>
    <mergeCell ref="P94:Q94"/>
    <mergeCell ref="P95:Q95"/>
    <mergeCell ref="P96:Q96"/>
    <mergeCell ref="P97:Q97"/>
    <mergeCell ref="P98:Q98"/>
    <mergeCell ref="P99:Q99"/>
    <mergeCell ref="P100:Q100"/>
    <mergeCell ref="P101:Q101"/>
    <mergeCell ref="P102:Q102"/>
    <mergeCell ref="P103:Q103"/>
    <mergeCell ref="P114:Q114"/>
    <mergeCell ref="P115:Q115"/>
    <mergeCell ref="P116:Q116"/>
    <mergeCell ref="P117:Q117"/>
    <mergeCell ref="P118:Q118"/>
    <mergeCell ref="P109:Q109"/>
    <mergeCell ref="P110:Q110"/>
    <mergeCell ref="P111:Q111"/>
    <mergeCell ref="P112:Q112"/>
    <mergeCell ref="P113:Q113"/>
    <mergeCell ref="R94:S94"/>
    <mergeCell ref="R95:S95"/>
    <mergeCell ref="R96:S96"/>
    <mergeCell ref="R97:S97"/>
    <mergeCell ref="R98:S98"/>
    <mergeCell ref="R89:S89"/>
    <mergeCell ref="R90:S90"/>
    <mergeCell ref="R91:S91"/>
    <mergeCell ref="R92:S92"/>
    <mergeCell ref="R93:S93"/>
    <mergeCell ref="R104:S104"/>
    <mergeCell ref="R105:S105"/>
    <mergeCell ref="R106:S106"/>
    <mergeCell ref="R107:S107"/>
    <mergeCell ref="R108:S108"/>
    <mergeCell ref="R99:S99"/>
    <mergeCell ref="R100:S100"/>
    <mergeCell ref="R101:S101"/>
    <mergeCell ref="R102:S102"/>
    <mergeCell ref="R103:S103"/>
    <mergeCell ref="R114:S114"/>
    <mergeCell ref="R115:S115"/>
    <mergeCell ref="R116:S116"/>
    <mergeCell ref="R117:S117"/>
    <mergeCell ref="R118:S118"/>
    <mergeCell ref="R109:S109"/>
    <mergeCell ref="R110:S110"/>
    <mergeCell ref="R111:S111"/>
    <mergeCell ref="R112:S112"/>
    <mergeCell ref="R113:S113"/>
    <mergeCell ref="T94:U94"/>
    <mergeCell ref="T95:U95"/>
    <mergeCell ref="T96:U96"/>
    <mergeCell ref="T97:U97"/>
    <mergeCell ref="T98:U98"/>
    <mergeCell ref="T89:U89"/>
    <mergeCell ref="T90:U90"/>
    <mergeCell ref="T91:U91"/>
    <mergeCell ref="T92:U92"/>
    <mergeCell ref="T93:U93"/>
    <mergeCell ref="T104:U104"/>
    <mergeCell ref="T105:U105"/>
    <mergeCell ref="T106:U106"/>
    <mergeCell ref="T107:U107"/>
    <mergeCell ref="T108:U108"/>
    <mergeCell ref="T99:U99"/>
    <mergeCell ref="T100:U100"/>
    <mergeCell ref="T101:U101"/>
    <mergeCell ref="T102:U102"/>
    <mergeCell ref="T103:U103"/>
    <mergeCell ref="T114:U114"/>
    <mergeCell ref="T115:U115"/>
    <mergeCell ref="T116:U116"/>
    <mergeCell ref="T117:U117"/>
    <mergeCell ref="T118:U118"/>
    <mergeCell ref="T109:U109"/>
    <mergeCell ref="T110:U110"/>
    <mergeCell ref="T111:U111"/>
    <mergeCell ref="T112:U112"/>
    <mergeCell ref="T113:U113"/>
    <mergeCell ref="V94:W94"/>
    <mergeCell ref="V95:W95"/>
    <mergeCell ref="V96:W96"/>
    <mergeCell ref="V97:W97"/>
    <mergeCell ref="V98:W98"/>
    <mergeCell ref="V89:W89"/>
    <mergeCell ref="V90:W90"/>
    <mergeCell ref="V91:W91"/>
    <mergeCell ref="V92:W92"/>
    <mergeCell ref="V93:W93"/>
    <mergeCell ref="V104:W104"/>
    <mergeCell ref="V105:W105"/>
    <mergeCell ref="V106:W106"/>
    <mergeCell ref="V107:W107"/>
    <mergeCell ref="V108:W108"/>
    <mergeCell ref="V99:W99"/>
    <mergeCell ref="V100:W100"/>
    <mergeCell ref="V101:W101"/>
    <mergeCell ref="V102:W102"/>
    <mergeCell ref="V103:W103"/>
    <mergeCell ref="V114:W114"/>
    <mergeCell ref="V115:W115"/>
    <mergeCell ref="V116:W116"/>
    <mergeCell ref="V117:W117"/>
    <mergeCell ref="V118:W118"/>
    <mergeCell ref="V109:W109"/>
    <mergeCell ref="V110:W110"/>
    <mergeCell ref="V111:W111"/>
    <mergeCell ref="V112:W112"/>
    <mergeCell ref="V113:W113"/>
    <mergeCell ref="X94:Y94"/>
    <mergeCell ref="X95:Y95"/>
    <mergeCell ref="X96:Y96"/>
    <mergeCell ref="X97:Y97"/>
    <mergeCell ref="X98:Y98"/>
    <mergeCell ref="X89:Y89"/>
    <mergeCell ref="X90:Y90"/>
    <mergeCell ref="X91:Y91"/>
    <mergeCell ref="X92:Y92"/>
    <mergeCell ref="X93:Y93"/>
    <mergeCell ref="X104:Y104"/>
    <mergeCell ref="X105:Y105"/>
    <mergeCell ref="X106:Y106"/>
    <mergeCell ref="X107:Y107"/>
    <mergeCell ref="X108:Y108"/>
    <mergeCell ref="X99:Y99"/>
    <mergeCell ref="X100:Y100"/>
    <mergeCell ref="X101:Y101"/>
    <mergeCell ref="X102:Y102"/>
    <mergeCell ref="X103:Y103"/>
    <mergeCell ref="X115:Y115"/>
    <mergeCell ref="X116:Y116"/>
    <mergeCell ref="X117:Y117"/>
    <mergeCell ref="X118:Y118"/>
    <mergeCell ref="X109:Y109"/>
    <mergeCell ref="X110:Y110"/>
    <mergeCell ref="X111:Y111"/>
    <mergeCell ref="X112:Y112"/>
    <mergeCell ref="X113:Y113"/>
    <mergeCell ref="Z105:AB105"/>
    <mergeCell ref="Z106:AB106"/>
    <mergeCell ref="Z107:AB107"/>
    <mergeCell ref="Z108:AB108"/>
    <mergeCell ref="Z99:AB99"/>
    <mergeCell ref="Z100:AB100"/>
    <mergeCell ref="Z101:AB101"/>
    <mergeCell ref="Z102:AB102"/>
    <mergeCell ref="Z103:AB103"/>
    <mergeCell ref="AC96:AD96"/>
    <mergeCell ref="AC97:AD97"/>
    <mergeCell ref="AC98:AD98"/>
    <mergeCell ref="AC89:AD89"/>
    <mergeCell ref="AC90:AD90"/>
    <mergeCell ref="AC91:AD91"/>
    <mergeCell ref="AC92:AD92"/>
    <mergeCell ref="AC93:AD93"/>
    <mergeCell ref="Z104:AB104"/>
    <mergeCell ref="Z94:AB94"/>
    <mergeCell ref="Z95:AB95"/>
    <mergeCell ref="Z96:AB96"/>
    <mergeCell ref="Z97:AB97"/>
    <mergeCell ref="Z98:AB98"/>
    <mergeCell ref="Z89:AB89"/>
    <mergeCell ref="Z90:AB90"/>
    <mergeCell ref="Z91:AB91"/>
    <mergeCell ref="Z92:AB92"/>
    <mergeCell ref="Z93:AB93"/>
    <mergeCell ref="B120:C120"/>
    <mergeCell ref="D120:F120"/>
    <mergeCell ref="G120:I120"/>
    <mergeCell ref="AC114:AD114"/>
    <mergeCell ref="AC115:AD115"/>
    <mergeCell ref="AC116:AD116"/>
    <mergeCell ref="AC117:AD117"/>
    <mergeCell ref="AC118:AD118"/>
    <mergeCell ref="AC109:AD109"/>
    <mergeCell ref="AC110:AD110"/>
    <mergeCell ref="AC111:AD111"/>
    <mergeCell ref="AC112:AD112"/>
    <mergeCell ref="AC113:AD113"/>
    <mergeCell ref="Z114:AB114"/>
    <mergeCell ref="Z115:AB115"/>
    <mergeCell ref="Z116:AB116"/>
    <mergeCell ref="Z117:AB117"/>
    <mergeCell ref="Z118:AB118"/>
    <mergeCell ref="Z109:AB109"/>
    <mergeCell ref="Z110:AB110"/>
    <mergeCell ref="Z111:AB111"/>
    <mergeCell ref="Z112:AB112"/>
    <mergeCell ref="Z113:AB113"/>
    <mergeCell ref="X114:Y114"/>
    <mergeCell ref="X120:Y120"/>
    <mergeCell ref="Z120:AB120"/>
    <mergeCell ref="AC120:AD120"/>
    <mergeCell ref="D121:I121"/>
    <mergeCell ref="J121:M121"/>
    <mergeCell ref="N121:U121"/>
    <mergeCell ref="V121:AD121"/>
    <mergeCell ref="N120:O120"/>
    <mergeCell ref="P120:Q120"/>
    <mergeCell ref="R120:S120"/>
    <mergeCell ref="T120:U120"/>
    <mergeCell ref="V120:W120"/>
    <mergeCell ref="AL123:AM123"/>
    <mergeCell ref="AE121:AJ121"/>
    <mergeCell ref="B121:C121"/>
    <mergeCell ref="B122:C122"/>
    <mergeCell ref="D122:I122"/>
    <mergeCell ref="J122:M122"/>
    <mergeCell ref="N122:U122"/>
    <mergeCell ref="V122:AD122"/>
    <mergeCell ref="AE122:AJ122"/>
    <mergeCell ref="AN122:AO122"/>
    <mergeCell ref="AN123:AO123"/>
    <mergeCell ref="AP122:AQ122"/>
    <mergeCell ref="AP123:AQ123"/>
    <mergeCell ref="B35:C35"/>
    <mergeCell ref="B36:C36"/>
    <mergeCell ref="B37:C37"/>
    <mergeCell ref="B39:C39"/>
    <mergeCell ref="B38:C38"/>
    <mergeCell ref="D123:AJ123"/>
    <mergeCell ref="B123:C123"/>
    <mergeCell ref="AN116:AO116"/>
    <mergeCell ref="AP116:AQ116"/>
    <mergeCell ref="AN117:AO117"/>
    <mergeCell ref="AN118:AO118"/>
    <mergeCell ref="AN119:AO119"/>
    <mergeCell ref="AN120:AO120"/>
    <mergeCell ref="AN121:AO121"/>
    <mergeCell ref="AP117:AQ117"/>
    <mergeCell ref="AP118:AQ118"/>
    <mergeCell ref="AP119:AQ119"/>
    <mergeCell ref="AP120:AQ120"/>
    <mergeCell ref="AP121:AQ121"/>
    <mergeCell ref="AL122:AM122"/>
    <mergeCell ref="AN4:AQ4"/>
    <mergeCell ref="AN5:AO5"/>
    <mergeCell ref="AP5:AQ5"/>
    <mergeCell ref="AN6:AO6"/>
    <mergeCell ref="AP6:AQ6"/>
    <mergeCell ref="AN7:AO7"/>
    <mergeCell ref="AP7:AQ7"/>
    <mergeCell ref="AN8:AO8"/>
    <mergeCell ref="AP8:AQ8"/>
    <mergeCell ref="AN14:AO14"/>
    <mergeCell ref="AP14:AQ14"/>
    <mergeCell ref="AN15:AO15"/>
    <mergeCell ref="AP15:AQ15"/>
    <mergeCell ref="AN9:AO9"/>
    <mergeCell ref="AP9:AQ9"/>
    <mergeCell ref="AN10:AO10"/>
    <mergeCell ref="AP10:AQ10"/>
    <mergeCell ref="AN11:AO11"/>
    <mergeCell ref="AP11:AQ11"/>
    <mergeCell ref="AN12:AO12"/>
    <mergeCell ref="AP12:AQ12"/>
    <mergeCell ref="AN13:AO13"/>
    <mergeCell ref="AP13:AQ13"/>
    <mergeCell ref="A83:AJ83"/>
    <mergeCell ref="AL114:AQ114"/>
    <mergeCell ref="AS45:AS46"/>
    <mergeCell ref="AT45:AT46"/>
    <mergeCell ref="AS47:AS50"/>
    <mergeCell ref="AT47:AT50"/>
    <mergeCell ref="AS51:AS54"/>
    <mergeCell ref="AT51:AT54"/>
    <mergeCell ref="AS55:AS58"/>
    <mergeCell ref="AT55:AT58"/>
    <mergeCell ref="AS59:AS64"/>
    <mergeCell ref="AT59:AT64"/>
    <mergeCell ref="AC104:AD104"/>
    <mergeCell ref="AC105:AD105"/>
    <mergeCell ref="AC106:AD106"/>
    <mergeCell ref="AC107:AD107"/>
    <mergeCell ref="AC108:AD108"/>
    <mergeCell ref="AC99:AD99"/>
    <mergeCell ref="AC100:AD100"/>
    <mergeCell ref="AC101:AD101"/>
    <mergeCell ref="AC102:AD102"/>
    <mergeCell ref="AC103:AD103"/>
    <mergeCell ref="AC94:AD94"/>
    <mergeCell ref="AC95:AD95"/>
  </mergeCells>
  <pageMargins left="0.7" right="0.7" top="0.75" bottom="0.75" header="0.3" footer="0.3"/>
  <pageSetup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zoomScale="82" zoomScaleNormal="82" workbookViewId="0">
      <selection activeCell="A4" sqref="A4:A5"/>
    </sheetView>
  </sheetViews>
  <sheetFormatPr defaultRowHeight="15" x14ac:dyDescent="0.25"/>
  <cols>
    <col min="1" max="1" width="12.140625" customWidth="1"/>
  </cols>
  <sheetData>
    <row r="1" spans="1:21" x14ac:dyDescent="0.25">
      <c r="B1" s="122" t="s">
        <v>161</v>
      </c>
      <c r="C1" s="122"/>
      <c r="D1" s="122"/>
    </row>
    <row r="4" spans="1:21" ht="26.25" customHeight="1" x14ac:dyDescent="0.25">
      <c r="A4" s="122" t="s">
        <v>172</v>
      </c>
      <c r="B4" s="122" t="s">
        <v>162</v>
      </c>
      <c r="C4" s="122"/>
      <c r="D4" s="122" t="s">
        <v>163</v>
      </c>
      <c r="E4" s="122"/>
      <c r="F4" s="122" t="s">
        <v>164</v>
      </c>
      <c r="G4" s="122"/>
      <c r="H4" s="122" t="s">
        <v>165</v>
      </c>
      <c r="I4" s="122"/>
      <c r="J4" s="122" t="s">
        <v>166</v>
      </c>
      <c r="K4" s="122"/>
      <c r="L4" s="122" t="s">
        <v>167</v>
      </c>
      <c r="M4" s="122"/>
      <c r="N4" s="122" t="s">
        <v>168</v>
      </c>
      <c r="O4" s="122"/>
      <c r="P4" s="122" t="s">
        <v>169</v>
      </c>
      <c r="Q4" s="122"/>
      <c r="R4" s="122" t="s">
        <v>170</v>
      </c>
      <c r="S4" s="122"/>
      <c r="T4" s="122" t="s">
        <v>171</v>
      </c>
      <c r="U4" s="122"/>
    </row>
    <row r="5" spans="1:21" ht="26.25" customHeight="1" x14ac:dyDescent="0.25">
      <c r="A5" s="122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</row>
    <row r="6" spans="1:21" x14ac:dyDescent="0.25">
      <c r="A6">
        <v>1</v>
      </c>
      <c r="B6" s="159"/>
      <c r="C6" s="159"/>
    </row>
    <row r="7" spans="1:21" x14ac:dyDescent="0.25">
      <c r="A7">
        <v>2</v>
      </c>
    </row>
    <row r="8" spans="1:21" x14ac:dyDescent="0.25">
      <c r="A8">
        <v>3</v>
      </c>
    </row>
    <row r="9" spans="1:21" x14ac:dyDescent="0.25">
      <c r="A9">
        <v>4</v>
      </c>
    </row>
    <row r="10" spans="1:21" x14ac:dyDescent="0.25">
      <c r="A10">
        <v>5</v>
      </c>
    </row>
    <row r="11" spans="1:21" x14ac:dyDescent="0.25">
      <c r="A11">
        <v>6</v>
      </c>
    </row>
    <row r="12" spans="1:21" x14ac:dyDescent="0.25">
      <c r="A12">
        <v>7</v>
      </c>
    </row>
    <row r="13" spans="1:21" x14ac:dyDescent="0.25">
      <c r="A13">
        <v>8</v>
      </c>
    </row>
    <row r="14" spans="1:21" x14ac:dyDescent="0.25">
      <c r="A14">
        <v>9</v>
      </c>
    </row>
    <row r="15" spans="1:21" x14ac:dyDescent="0.25">
      <c r="A15">
        <v>10</v>
      </c>
    </row>
    <row r="16" spans="1:21" x14ac:dyDescent="0.25">
      <c r="A16">
        <v>11</v>
      </c>
    </row>
    <row r="17" spans="1:1" x14ac:dyDescent="0.25">
      <c r="A17">
        <v>12</v>
      </c>
    </row>
    <row r="18" spans="1:1" x14ac:dyDescent="0.25">
      <c r="A18">
        <v>13</v>
      </c>
    </row>
    <row r="19" spans="1:1" x14ac:dyDescent="0.25">
      <c r="A19">
        <v>14</v>
      </c>
    </row>
    <row r="20" spans="1:1" x14ac:dyDescent="0.25">
      <c r="A20">
        <v>15</v>
      </c>
    </row>
    <row r="21" spans="1:1" x14ac:dyDescent="0.25">
      <c r="A21">
        <v>16</v>
      </c>
    </row>
    <row r="22" spans="1:1" x14ac:dyDescent="0.25">
      <c r="A22">
        <v>17</v>
      </c>
    </row>
    <row r="23" spans="1:1" x14ac:dyDescent="0.25">
      <c r="A23">
        <v>18</v>
      </c>
    </row>
    <row r="24" spans="1:1" x14ac:dyDescent="0.25">
      <c r="A24">
        <v>19</v>
      </c>
    </row>
    <row r="25" spans="1:1" x14ac:dyDescent="0.25">
      <c r="A25">
        <v>20</v>
      </c>
    </row>
    <row r="26" spans="1:1" x14ac:dyDescent="0.25">
      <c r="A26">
        <v>21</v>
      </c>
    </row>
    <row r="27" spans="1:1" x14ac:dyDescent="0.25">
      <c r="A27">
        <v>22</v>
      </c>
    </row>
    <row r="28" spans="1:1" x14ac:dyDescent="0.25">
      <c r="A28">
        <v>23</v>
      </c>
    </row>
    <row r="29" spans="1:1" x14ac:dyDescent="0.25">
      <c r="A29">
        <v>24</v>
      </c>
    </row>
    <row r="30" spans="1:1" x14ac:dyDescent="0.25">
      <c r="A30">
        <v>25</v>
      </c>
    </row>
    <row r="31" spans="1:1" x14ac:dyDescent="0.25">
      <c r="A31">
        <v>26</v>
      </c>
    </row>
    <row r="32" spans="1:1" x14ac:dyDescent="0.25">
      <c r="A32">
        <v>27</v>
      </c>
    </row>
    <row r="33" spans="1:1" x14ac:dyDescent="0.25">
      <c r="A33">
        <v>28</v>
      </c>
    </row>
    <row r="34" spans="1:1" x14ac:dyDescent="0.25">
      <c r="A34">
        <v>29</v>
      </c>
    </row>
  </sheetData>
  <mergeCells count="12">
    <mergeCell ref="L4:M4"/>
    <mergeCell ref="N4:O4"/>
    <mergeCell ref="P4:Q4"/>
    <mergeCell ref="R4:S4"/>
    <mergeCell ref="T4:U4"/>
    <mergeCell ref="A4:A5"/>
    <mergeCell ref="B1:D1"/>
    <mergeCell ref="B4:C4"/>
    <mergeCell ref="D4:E4"/>
    <mergeCell ref="F4:G4"/>
    <mergeCell ref="H4:I4"/>
    <mergeCell ref="J4:K4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Validasi Angket Respon</vt:lpstr>
      <vt:lpstr>Validasi Ahli Materi</vt:lpstr>
      <vt:lpstr>Validasi Ahli Media</vt:lpstr>
      <vt:lpstr>Respons Peserta Didik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cp:lastPrinted>2022-06-05T14:02:19Z</cp:lastPrinted>
  <dcterms:created xsi:type="dcterms:W3CDTF">2022-05-15T12:36:45Z</dcterms:created>
  <dcterms:modified xsi:type="dcterms:W3CDTF">2022-07-15T02:29:14Z</dcterms:modified>
</cp:coreProperties>
</file>